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3\14\14_2023_Прил. к Выписке\"/>
    </mc:Choice>
  </mc:AlternateContent>
  <xr:revisionPtr revIDLastSave="0" documentId="13_ncr:1_{E1023C58-79B1-4CD0-ABE8-813E80B1A592}" xr6:coauthVersionLast="47" xr6:coauthVersionMax="47" xr10:uidLastSave="{00000000-0000-0000-0000-000000000000}"/>
  <bookViews>
    <workbookView xWindow="-120" yWindow="-120" windowWidth="29040" windowHeight="15840" xr2:uid="{BF4E3019-56BD-4F1F-8411-93BB7C9C369F}"/>
  </bookViews>
  <sheets>
    <sheet name="КС БАЗ" sheetId="13" r:id="rId1"/>
  </sheets>
  <definedNames>
    <definedName name="_xlnm._FilterDatabase" localSheetId="0" hidden="1">'КС БАЗ'!$A$10:$AC$72</definedName>
    <definedName name="XLRPARAMS_ISP_FIO" hidden="1">#REF!</definedName>
    <definedName name="XLRPARAMS_MP_NAME" hidden="1">#REF!</definedName>
    <definedName name="XLRPARAMS_STR_PERIOD" hidden="1">#REF!</definedName>
    <definedName name="_xlnm.Print_Area" localSheetId="0">'КС БАЗ'!$A$1:$P$56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8" i="13" l="1"/>
  <c r="K48" i="13"/>
  <c r="S47" i="13"/>
  <c r="T47" i="13"/>
  <c r="S48" i="13"/>
  <c r="T48" i="13"/>
  <c r="S49" i="13"/>
  <c r="T49" i="13"/>
  <c r="S50" i="13"/>
  <c r="T50" i="13"/>
  <c r="K12" i="13"/>
  <c r="K13" i="13"/>
  <c r="K16" i="13"/>
  <c r="J17" i="13"/>
  <c r="K17" i="13"/>
  <c r="K18" i="13"/>
  <c r="K19" i="13"/>
  <c r="K21" i="13"/>
  <c r="K22" i="13"/>
  <c r="J23" i="13"/>
  <c r="K23" i="13"/>
  <c r="K24" i="13"/>
  <c r="K25" i="13"/>
  <c r="K28" i="13"/>
  <c r="J29" i="13"/>
  <c r="K29" i="13"/>
  <c r="K30" i="13"/>
  <c r="K31" i="13"/>
  <c r="K33" i="13"/>
  <c r="K34" i="13"/>
  <c r="J35" i="13"/>
  <c r="K35" i="13"/>
  <c r="K36" i="13"/>
  <c r="K37" i="13"/>
  <c r="K40" i="13"/>
  <c r="J41" i="13"/>
  <c r="K41" i="13"/>
  <c r="K42" i="13"/>
  <c r="K43" i="13"/>
  <c r="K44" i="13"/>
  <c r="J45" i="13"/>
  <c r="K45" i="13"/>
  <c r="K46" i="13"/>
  <c r="J47" i="13"/>
  <c r="K47" i="13"/>
  <c r="J49" i="13"/>
  <c r="K49" i="13"/>
  <c r="K11" i="13"/>
  <c r="J11" i="13"/>
  <c r="J43" i="13"/>
  <c r="J44" i="13"/>
  <c r="J46" i="13"/>
  <c r="A12" i="13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K14" i="13"/>
  <c r="K15" i="13"/>
  <c r="K20" i="13"/>
  <c r="K26" i="13"/>
  <c r="K27" i="13"/>
  <c r="K32" i="13"/>
  <c r="K38" i="13"/>
  <c r="K39" i="13"/>
  <c r="J12" i="13"/>
  <c r="J13" i="13"/>
  <c r="J14" i="13"/>
  <c r="J15" i="13"/>
  <c r="J16" i="13"/>
  <c r="J18" i="13"/>
  <c r="J19" i="13"/>
  <c r="J20" i="13"/>
  <c r="J21" i="13"/>
  <c r="J22" i="13"/>
  <c r="J24" i="13"/>
  <c r="J25" i="13"/>
  <c r="J26" i="13"/>
  <c r="J27" i="13"/>
  <c r="J28" i="13"/>
  <c r="J30" i="13"/>
  <c r="J31" i="13"/>
  <c r="J32" i="13"/>
  <c r="J33" i="13"/>
  <c r="J34" i="13"/>
  <c r="J36" i="13"/>
  <c r="J37" i="13"/>
  <c r="J38" i="13"/>
  <c r="J39" i="13"/>
  <c r="J40" i="13"/>
  <c r="J42" i="13"/>
  <c r="U48" i="13" l="1"/>
  <c r="T46" i="13"/>
  <c r="S46" i="13"/>
  <c r="T45" i="13"/>
  <c r="S45" i="13"/>
  <c r="T44" i="13"/>
  <c r="S44" i="13"/>
  <c r="T43" i="13"/>
  <c r="S43" i="13"/>
  <c r="T42" i="13"/>
  <c r="S42" i="13"/>
  <c r="T41" i="13"/>
  <c r="S41" i="13"/>
  <c r="T40" i="13"/>
  <c r="S40" i="13"/>
  <c r="T39" i="13"/>
  <c r="S39" i="13"/>
  <c r="T38" i="13"/>
  <c r="S38" i="13"/>
  <c r="T37" i="13"/>
  <c r="S37" i="13"/>
  <c r="T36" i="13"/>
  <c r="S36" i="13"/>
  <c r="T35" i="13"/>
  <c r="S35" i="13"/>
  <c r="T34" i="13"/>
  <c r="S34" i="13"/>
  <c r="T33" i="13"/>
  <c r="S33" i="13"/>
  <c r="T32" i="13"/>
  <c r="S32" i="13"/>
  <c r="T31" i="13"/>
  <c r="S31" i="13"/>
  <c r="T30" i="13"/>
  <c r="S30" i="13"/>
  <c r="T29" i="13"/>
  <c r="S29" i="13"/>
  <c r="T28" i="13"/>
  <c r="S28" i="13"/>
  <c r="T27" i="13"/>
  <c r="S27" i="13"/>
  <c r="T26" i="13"/>
  <c r="S26" i="13"/>
  <c r="T25" i="13"/>
  <c r="S25" i="13"/>
  <c r="T24" i="13"/>
  <c r="S24" i="13"/>
  <c r="T23" i="13"/>
  <c r="S23" i="13"/>
  <c r="T22" i="13"/>
  <c r="S22" i="13"/>
  <c r="T21" i="13"/>
  <c r="S21" i="13"/>
  <c r="T20" i="13"/>
  <c r="S20" i="13"/>
  <c r="T19" i="13"/>
  <c r="S19" i="13"/>
  <c r="T18" i="13"/>
  <c r="S18" i="13"/>
  <c r="T17" i="13"/>
  <c r="S17" i="13"/>
  <c r="T16" i="13"/>
  <c r="S16" i="13"/>
  <c r="T15" i="13"/>
  <c r="S15" i="13"/>
  <c r="T14" i="13"/>
  <c r="S14" i="13"/>
  <c r="T13" i="13"/>
  <c r="S13" i="13"/>
  <c r="T12" i="13"/>
  <c r="S12" i="13"/>
  <c r="T11" i="13"/>
  <c r="S11" i="13"/>
  <c r="U22" i="13" l="1"/>
  <c r="U11" i="13"/>
  <c r="U12" i="13"/>
</calcChain>
</file>

<file path=xl/sharedStrings.xml><?xml version="1.0" encoding="utf-8"?>
<sst xmlns="http://schemas.openxmlformats.org/spreadsheetml/2006/main" count="106" uniqueCount="92">
  <si>
    <t>Базовая Программа ОМС</t>
  </si>
  <si>
    <t>№ п/п</t>
  </si>
  <si>
    <t>mcod</t>
  </si>
  <si>
    <t xml:space="preserve">Наименование медицинских организаций                                                                                                                  </t>
  </si>
  <si>
    <t>ВСЕГО:</t>
  </si>
  <si>
    <t xml:space="preserve">в т.ч. ВМП </t>
  </si>
  <si>
    <t>в т.ч.специализированная медицинская помощь</t>
  </si>
  <si>
    <t>в т.ч.услуги диализа</t>
  </si>
  <si>
    <t>ИТОГО:</t>
  </si>
  <si>
    <t xml:space="preserve">в т.ч.онкология </t>
  </si>
  <si>
    <t>в т.ч.медицинская реабилитация</t>
  </si>
  <si>
    <t xml:space="preserve">онкология </t>
  </si>
  <si>
    <t>ОМП</t>
  </si>
  <si>
    <t>ОФС, тыс.руб.</t>
  </si>
  <si>
    <t>Стоимость случая, руб.</t>
  </si>
  <si>
    <t>ГБУЗ "Областная клиническая больница КО"</t>
  </si>
  <si>
    <t>ГБУЗ "Детская областная больница КО"</t>
  </si>
  <si>
    <t>ГБУЗ "Инфекционная больница КО"</t>
  </si>
  <si>
    <t>ГБУЗ "Центр специализированных видов медицинской помощи КО"</t>
  </si>
  <si>
    <t>ГБУЗ КО "Городская больница №4"</t>
  </si>
  <si>
    <t>ГБУЗ КО "Городская больница № 2"</t>
  </si>
  <si>
    <t>ГБУЗ КО "Городская больница № 3"</t>
  </si>
  <si>
    <t>ГБУЗ КО "Городская клиническая БСМП"</t>
  </si>
  <si>
    <t>ГБУЗ КО "Родильный дом № 3"</t>
  </si>
  <si>
    <t>ГБУЗ КО "Родильный дом № 4"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</si>
  <si>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</si>
  <si>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</si>
  <si>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</si>
  <si>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</si>
  <si>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</si>
  <si>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</si>
  <si>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</si>
  <si>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"Мамоновская ГБ"</t>
  </si>
  <si>
    <t>ГБУЗ КО "Неманская ЦРБ"</t>
  </si>
  <si>
    <t>ГБУЗ КО "Нестеровская ЦРБ"</t>
  </si>
  <si>
    <t>ГБУЗ КО "Озерская ЦРБ"</t>
  </si>
  <si>
    <t>ГБУЗ КО "Межрайонная больница №1"</t>
  </si>
  <si>
    <t>ГБУЗ КО "Полесская ЦРБ"</t>
  </si>
  <si>
    <t>ГБУЗ КО "Правдинская ЦРБ"</t>
  </si>
  <si>
    <t>ГБУЗ КО "Славская  ЦРБ"</t>
  </si>
  <si>
    <t>ГБУЗ КО "Советская ЦГБ"</t>
  </si>
  <si>
    <t>ГБУЗ КО "Черняховская ИБ"</t>
  </si>
  <si>
    <t>ГБУЗ КО "Черняховская ЦРБ"</t>
  </si>
  <si>
    <t>ФГБУ "ФЦ ВМТ"МЗ РФ</t>
  </si>
  <si>
    <t>ФГУ "1409 Военно-морской клинический госпиталь" МО РФ"</t>
  </si>
  <si>
    <t>ФКУЗ "МСЧ МВД России по КО"</t>
  </si>
  <si>
    <t xml:space="preserve">ЧУЗ «Больница «РЖД-Медицина» </t>
  </si>
  <si>
    <t>ГБУЗ -</t>
  </si>
  <si>
    <t>Государственное бюджетное учреждение здравоохранения</t>
  </si>
  <si>
    <t xml:space="preserve">ГАУЗ - </t>
  </si>
  <si>
    <t>Государственное автономное учреждение здравоохранения</t>
  </si>
  <si>
    <t xml:space="preserve">КО - </t>
  </si>
  <si>
    <t>Калининградская область</t>
  </si>
  <si>
    <t xml:space="preserve">ЧУЗ - </t>
  </si>
  <si>
    <t>Частное учреждение здравоохранения</t>
  </si>
  <si>
    <t xml:space="preserve">ООО - </t>
  </si>
  <si>
    <t>Общество с ограниченной ответственностью</t>
  </si>
  <si>
    <t>ЗАО -</t>
  </si>
  <si>
    <t>Закрытое акционерное общество</t>
  </si>
  <si>
    <t>ФГУ-</t>
  </si>
  <si>
    <t xml:space="preserve">Федеральное государственное учреждение </t>
  </si>
  <si>
    <t>ФГБУ -</t>
  </si>
  <si>
    <t xml:space="preserve">Федеральное государственное бюджетное учреждение </t>
  </si>
  <si>
    <t>ФГБУЗ -</t>
  </si>
  <si>
    <t>Федеральное государственное бюджетное учреждение здравоохранения</t>
  </si>
  <si>
    <t>ФКУЗ -</t>
  </si>
  <si>
    <t>Федеральное казначейское учреждение здравоохранения</t>
  </si>
  <si>
    <t>ГБ СОУ-</t>
  </si>
  <si>
    <t>Государственное бюджетное социально-оздоровительное учреждение</t>
  </si>
  <si>
    <t>МСЧ МВД-</t>
  </si>
  <si>
    <t>Медицинская санитарная часть Министерства внутренних дел</t>
  </si>
  <si>
    <t>МО РФ</t>
  </si>
  <si>
    <t>Министерство обороны Российской федерации</t>
  </si>
  <si>
    <t>МЗ РФ-</t>
  </si>
  <si>
    <t>Министерство здравоохранения Российской федерации</t>
  </si>
  <si>
    <t>ФЦ ВМТ</t>
  </si>
  <si>
    <t>Федеральный центр высоких медицинских технологий</t>
  </si>
  <si>
    <t>ГБУ КО "Региональный перинатальный центр"</t>
  </si>
  <si>
    <t>ГБУЗ КО "Гурьевская ЦРБ"</t>
  </si>
  <si>
    <t>в т.ч.онкология</t>
  </si>
  <si>
    <t>ГБУЗ КО "Светловская ЦРБ"</t>
  </si>
  <si>
    <t xml:space="preserve">Объем медицинской помощи и объем финансовых средств в системе обязательного медицинского страхования в стационарных условиях на 2024 год </t>
  </si>
  <si>
    <t>ООО "МЕДКЛУБ "</t>
  </si>
  <si>
    <t>ООО "ЭС КЛАСС КЛИНИК"</t>
  </si>
  <si>
    <t>АО "МЕДИЦИНА"</t>
  </si>
  <si>
    <t xml:space="preserve">АО - </t>
  </si>
  <si>
    <t>Акционерное общество</t>
  </si>
  <si>
    <t>ГБУЗ "Онкологический центр Калининградской области"</t>
  </si>
  <si>
    <t>ООО Санаторий "Янтарный берег"</t>
  </si>
  <si>
    <t>к Выписке из Протокола</t>
  </si>
  <si>
    <t>заседания Комиссии № 14 от 29.12.2023 года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</si>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</sst>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₽_-;\-* #,##0.00\ _₽_-;_-* &quot;-&quot;??\ _₽_-;_-@_-"/>
    <numFmt numFmtId="165" formatCode="#,##0.00\ _₽"/>
    <numFmt numFmtId="166" formatCode="_-* #,##0_-;\-* #,##0_-;_-* &quot;-&quot;??_-;_-@_-"/>
    <numFmt numFmtId="167" formatCode="#,##0.000"/>
  </numFmts>
  <fonts count="20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b/>
      <i/>
      <sz val="12"/>
      <color rgb="FF00B05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i/>
      <sz val="12"/>
      <color rgb="FF0070C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16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43" fontId="4" fillId="0" borderId="6" xfId="0" applyNumberFormat="1" applyFont="1" applyBorder="1" applyAlignment="1">
      <alignment horizontal="center" vertical="center"/>
    </xf>
    <xf numFmtId="166" fontId="10" fillId="2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43" fontId="10" fillId="0" borderId="1" xfId="0" applyNumberFormat="1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43" fontId="12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horizontal="left" vertical="center"/>
    </xf>
    <xf numFmtId="3" fontId="13" fillId="0" borderId="1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3" fontId="15" fillId="0" borderId="1" xfId="0" applyNumberFormat="1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3" fontId="11" fillId="0" borderId="1" xfId="0" applyNumberFormat="1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center" vertical="center"/>
    </xf>
    <xf numFmtId="43" fontId="17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" fontId="5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3" applyFont="1" applyAlignment="1">
      <alignment vertical="center"/>
    </xf>
    <xf numFmtId="167" fontId="4" fillId="0" borderId="0" xfId="0" applyNumberFormat="1" applyFont="1" applyAlignment="1">
      <alignment vertical="center"/>
    </xf>
    <xf numFmtId="2" fontId="4" fillId="0" borderId="0" xfId="2" applyNumberFormat="1" applyFont="1" applyAlignment="1">
      <alignment horizontal="center" vertical="center"/>
    </xf>
    <xf numFmtId="3" fontId="10" fillId="2" borderId="8" xfId="0" applyNumberFormat="1" applyFont="1" applyFill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43" fontId="4" fillId="0" borderId="10" xfId="0" applyNumberFormat="1" applyFont="1" applyBorder="1" applyAlignment="1">
      <alignment horizontal="center" vertical="center"/>
    </xf>
    <xf numFmtId="166" fontId="4" fillId="0" borderId="8" xfId="1" applyNumberFormat="1" applyFont="1" applyFill="1" applyBorder="1" applyAlignment="1">
      <alignment horizontal="center" vertical="center"/>
    </xf>
    <xf numFmtId="0" fontId="10" fillId="0" borderId="1" xfId="8" applyFont="1" applyBorder="1" applyAlignment="1">
      <alignment horizontal="center" vertical="center" wrapText="1"/>
    </xf>
    <xf numFmtId="165" fontId="10" fillId="0" borderId="1" xfId="8" applyNumberFormat="1" applyFont="1" applyBorder="1" applyAlignment="1">
      <alignment horizontal="center" vertical="center" wrapText="1"/>
    </xf>
    <xf numFmtId="165" fontId="10" fillId="0" borderId="5" xfId="9" applyNumberFormat="1" applyFont="1" applyBorder="1" applyAlignment="1">
      <alignment horizontal="center" vertical="center" wrapText="1"/>
    </xf>
    <xf numFmtId="1" fontId="4" fillId="0" borderId="1" xfId="8" applyNumberFormat="1" applyFont="1" applyBorder="1" applyAlignment="1">
      <alignment horizontal="center" vertical="center" wrapText="1"/>
    </xf>
    <xf numFmtId="1" fontId="4" fillId="0" borderId="0" xfId="8" applyNumberFormat="1" applyFont="1" applyAlignment="1">
      <alignment horizontal="center"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Border="1" applyAlignment="1">
      <alignment horizontal="left" vertical="center"/>
    </xf>
    <xf numFmtId="0" fontId="4" fillId="0" borderId="10" xfId="8" applyFont="1" applyBorder="1" applyAlignment="1">
      <alignment horizontal="center" vertical="center" wrapText="1"/>
    </xf>
    <xf numFmtId="0" fontId="4" fillId="0" borderId="10" xfId="8" applyFont="1" applyBorder="1" applyAlignment="1">
      <alignment horizontal="left" vertical="center"/>
    </xf>
    <xf numFmtId="0" fontId="4" fillId="0" borderId="12" xfId="8" applyFont="1" applyBorder="1" applyAlignment="1">
      <alignment vertical="center" wrapText="1"/>
    </xf>
    <xf numFmtId="0" fontId="10" fillId="0" borderId="1" xfId="8" applyFont="1" applyBorder="1" applyAlignment="1">
      <alignment horizontal="left" vertical="center"/>
    </xf>
    <xf numFmtId="0" fontId="10" fillId="0" borderId="2" xfId="8" applyFont="1" applyBorder="1" applyAlignment="1">
      <alignment vertical="center" wrapText="1"/>
    </xf>
    <xf numFmtId="0" fontId="13" fillId="0" borderId="2" xfId="8" applyFont="1" applyBorder="1" applyAlignment="1">
      <alignment vertical="center" wrapText="1"/>
    </xf>
    <xf numFmtId="0" fontId="15" fillId="0" borderId="2" xfId="8" applyFont="1" applyBorder="1" applyAlignment="1">
      <alignment vertical="center" wrapText="1"/>
    </xf>
    <xf numFmtId="0" fontId="11" fillId="0" borderId="2" xfId="8" applyFont="1" applyBorder="1" applyAlignment="1">
      <alignment vertical="center" wrapText="1"/>
    </xf>
    <xf numFmtId="0" fontId="4" fillId="0" borderId="7" xfId="8" applyFont="1" applyBorder="1" applyAlignment="1">
      <alignment vertical="center" wrapText="1"/>
    </xf>
    <xf numFmtId="164" fontId="4" fillId="0" borderId="0" xfId="0" applyNumberFormat="1" applyFont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66" fontId="13" fillId="0" borderId="1" xfId="1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66" fontId="11" fillId="0" borderId="1" xfId="1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66" fontId="5" fillId="0" borderId="9" xfId="0" applyNumberFormat="1" applyFont="1" applyBorder="1" applyAlignment="1">
      <alignment horizontal="center" vertical="center"/>
    </xf>
    <xf numFmtId="43" fontId="5" fillId="0" borderId="10" xfId="0" applyNumberFormat="1" applyFont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166" fontId="4" fillId="0" borderId="6" xfId="1" applyNumberFormat="1" applyFont="1" applyFill="1" applyBorder="1" applyAlignment="1">
      <alignment horizontal="center" vertical="center"/>
    </xf>
    <xf numFmtId="43" fontId="4" fillId="0" borderId="11" xfId="1" applyFont="1" applyFill="1" applyBorder="1" applyAlignment="1">
      <alignment horizontal="center" vertical="center"/>
    </xf>
    <xf numFmtId="166" fontId="4" fillId="0" borderId="9" xfId="1" applyNumberFormat="1" applyFont="1" applyFill="1" applyBorder="1" applyAlignment="1">
      <alignment horizontal="center" vertical="center"/>
    </xf>
    <xf numFmtId="166" fontId="4" fillId="0" borderId="9" xfId="0" applyNumberFormat="1" applyFont="1" applyBorder="1" applyAlignment="1">
      <alignment horizontal="center" vertical="center"/>
    </xf>
    <xf numFmtId="166" fontId="4" fillId="0" borderId="10" xfId="0" applyNumberFormat="1" applyFont="1" applyBorder="1" applyAlignment="1">
      <alignment horizontal="center" vertical="center"/>
    </xf>
    <xf numFmtId="166" fontId="4" fillId="0" borderId="13" xfId="0" applyNumberFormat="1" applyFont="1" applyBorder="1" applyAlignment="1">
      <alignment horizontal="center" vertical="center"/>
    </xf>
    <xf numFmtId="43" fontId="4" fillId="0" borderId="1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4" fontId="12" fillId="0" borderId="1" xfId="0" applyNumberFormat="1" applyFont="1" applyBorder="1" applyAlignment="1">
      <alignment horizontal="center" vertical="center"/>
    </xf>
    <xf numFmtId="166" fontId="10" fillId="0" borderId="1" xfId="1" applyNumberFormat="1" applyFont="1" applyFill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0" fontId="18" fillId="0" borderId="0" xfId="0" applyFont="1"/>
    <xf numFmtId="0" fontId="15" fillId="0" borderId="1" xfId="8" applyFont="1" applyBorder="1" applyAlignment="1">
      <alignment horizontal="center" vertical="center" wrapText="1"/>
    </xf>
    <xf numFmtId="0" fontId="15" fillId="0" borderId="1" xfId="8" applyFont="1" applyBorder="1" applyAlignment="1">
      <alignment horizontal="left" vertical="center"/>
    </xf>
    <xf numFmtId="43" fontId="15" fillId="0" borderId="1" xfId="0" applyNumberFormat="1" applyFont="1" applyBorder="1" applyAlignment="1">
      <alignment horizontal="center" vertical="center"/>
    </xf>
    <xf numFmtId="166" fontId="16" fillId="0" borderId="1" xfId="0" applyNumberFormat="1" applyFont="1" applyBorder="1" applyAlignment="1">
      <alignment horizontal="center" vertical="center"/>
    </xf>
    <xf numFmtId="43" fontId="16" fillId="0" borderId="1" xfId="0" applyNumberFormat="1" applyFont="1" applyBorder="1" applyAlignment="1">
      <alignment horizontal="center" vertical="center"/>
    </xf>
    <xf numFmtId="0" fontId="19" fillId="0" borderId="0" xfId="0" applyFont="1"/>
    <xf numFmtId="166" fontId="4" fillId="0" borderId="0" xfId="0" applyNumberFormat="1" applyFont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166" fontId="5" fillId="0" borderId="8" xfId="0" applyNumberFormat="1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center" vertical="center"/>
    </xf>
    <xf numFmtId="3" fontId="0" fillId="0" borderId="0" xfId="0" applyNumberFormat="1"/>
    <xf numFmtId="4" fontId="10" fillId="2" borderId="6" xfId="0" applyNumberFormat="1" applyFont="1" applyFill="1" applyBorder="1" applyAlignment="1">
      <alignment horizontal="center" vertical="center"/>
    </xf>
    <xf numFmtId="4" fontId="10" fillId="0" borderId="10" xfId="0" applyNumberFormat="1" applyFont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 vertical="center"/>
    </xf>
    <xf numFmtId="0" fontId="4" fillId="0" borderId="12" xfId="8" applyFont="1" applyBorder="1" applyAlignment="1">
      <alignment horizontal="left" vertical="center"/>
    </xf>
    <xf numFmtId="0" fontId="4" fillId="0" borderId="14" xfId="8" applyFont="1" applyBorder="1" applyAlignment="1">
      <alignment vertical="center" wrapText="1"/>
    </xf>
    <xf numFmtId="3" fontId="4" fillId="0" borderId="6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166" fontId="0" fillId="0" borderId="0" xfId="0" applyNumberFormat="1"/>
    <xf numFmtId="165" fontId="10" fillId="0" borderId="2" xfId="9" applyNumberFormat="1" applyFont="1" applyBorder="1" applyAlignment="1">
      <alignment horizontal="center" vertical="center" wrapText="1"/>
    </xf>
    <xf numFmtId="165" fontId="10" fillId="0" borderId="3" xfId="9" applyNumberFormat="1" applyFont="1" applyBorder="1" applyAlignment="1">
      <alignment horizontal="center" vertical="center" wrapText="1"/>
    </xf>
    <xf numFmtId="165" fontId="10" fillId="0" borderId="4" xfId="9" applyNumberFormat="1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8" fillId="0" borderId="0" xfId="3" applyFont="1" applyAlignment="1">
      <alignment horizontal="center" vertical="center"/>
    </xf>
    <xf numFmtId="0" fontId="10" fillId="0" borderId="1" xfId="8" applyFont="1" applyBorder="1" applyAlignment="1">
      <alignment horizontal="center" vertical="center" wrapText="1"/>
    </xf>
    <xf numFmtId="165" fontId="10" fillId="0" borderId="1" xfId="8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right"/>
    </xf>
  </cellXfs>
  <cellStyles count="10">
    <cellStyle name="Обычный" xfId="0" builtinId="0"/>
    <cellStyle name="Обычный 3" xfId="4" xr:uid="{F1472046-C056-4E52-9709-1BBF807AEA99}"/>
    <cellStyle name="Обычный 3 2" xfId="5" xr:uid="{6521D558-C552-4417-A88C-1F0E1E758686}"/>
    <cellStyle name="Обычный 3 2 2" xfId="7" xr:uid="{330D8E04-4060-444E-BF26-41B02F46EE04}"/>
    <cellStyle name="Обычный 3 2 2 2" xfId="9" xr:uid="{E9DE1F86-0041-404E-8E23-BAE5A1D0133B}"/>
    <cellStyle name="Обычный 3 3" xfId="6" xr:uid="{3CF7424B-8202-4775-84ED-67027BC1EE1D}"/>
    <cellStyle name="Обычный 3 3 2" xfId="8" xr:uid="{DDB68435-F13F-46B7-AC63-3F4A7377268F}"/>
    <cellStyle name="Обычный 4" xfId="3" xr:uid="{5588478A-1E87-4C25-A46F-9B6E4EE1A2E0}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7CEC7-A857-42F0-8998-20262B4A3817}">
  <sheetPr>
    <pageSetUpPr fitToPage="1"/>
  </sheetPr>
  <dimension ref="A1:AC73"/>
  <sheetViews>
    <sheetView tabSelected="1" zoomScale="80" zoomScaleNormal="80" workbookViewId="0">
      <pane xSplit="5" ySplit="10" topLeftCell="F25" activePane="bottomRight" state="frozen"/>
      <selection pane="topRight" activeCell="F1" sqref="F1"/>
      <selection pane="bottomLeft" activeCell="A11" sqref="A11"/>
      <selection pane="bottomRight" activeCell="P1" sqref="P1"/>
    </sheetView>
  </sheetViews>
  <sheetFormatPr defaultRowHeight="15.75" outlineLevelRow="1" outlineLevelCol="1" x14ac:dyDescent="0.25"/>
  <cols>
    <col min="1" max="1" width="13.28515625" style="1" customWidth="1"/>
    <col min="2" max="2" width="10.42578125" style="2" hidden="1" customWidth="1" outlineLevel="1"/>
    <col min="3" max="3" width="48" style="1" customWidth="1" collapsed="1"/>
    <col min="4" max="4" width="16.5703125" style="3" customWidth="1"/>
    <col min="5" max="5" width="16.140625" style="4" customWidth="1"/>
    <col min="6" max="6" width="8.7109375" style="3" customWidth="1"/>
    <col min="7" max="7" width="16.5703125" style="3" customWidth="1"/>
    <col min="8" max="8" width="8" style="5" customWidth="1"/>
    <col min="9" max="9" width="12.7109375" style="5" customWidth="1"/>
    <col min="10" max="10" width="9.85546875" style="3" customWidth="1"/>
    <col min="11" max="11" width="16" style="6" customWidth="1"/>
    <col min="12" max="12" width="10.7109375" style="7" customWidth="1"/>
    <col min="13" max="13" width="13.5703125" style="7" customWidth="1"/>
    <col min="14" max="14" width="10.42578125" style="7" customWidth="1"/>
    <col min="15" max="15" width="13.42578125" style="7" customWidth="1"/>
    <col min="16" max="16" width="16.140625" style="1" customWidth="1"/>
    <col min="17" max="17" width="5.7109375" customWidth="1"/>
    <col min="18" max="18" width="6.28515625" style="1" customWidth="1"/>
    <col min="19" max="19" width="18.42578125" style="7" hidden="1" customWidth="1" outlineLevel="1"/>
    <col min="20" max="20" width="14.5703125" style="1" hidden="1" customWidth="1" outlineLevel="1"/>
    <col min="21" max="21" width="13.140625" style="1" hidden="1" customWidth="1" outlineLevel="1"/>
    <col min="22" max="22" width="5" customWidth="1" collapsed="1"/>
    <col min="23" max="23" width="9.140625" customWidth="1"/>
    <col min="24" max="24" width="20" customWidth="1"/>
    <col min="25" max="25" width="9.140625" customWidth="1"/>
    <col min="26" max="26" width="11.28515625" customWidth="1"/>
    <col min="27" max="28" width="9.140625" style="1"/>
    <col min="29" max="29" width="17" style="1" customWidth="1"/>
    <col min="30" max="16384" width="9.140625" style="1"/>
  </cols>
  <sheetData>
    <row r="1" spans="1:29" ht="15.75" customHeight="1" x14ac:dyDescent="0.25">
      <c r="P1" s="115" t="s">
        <v>91</v>
      </c>
    </row>
    <row r="2" spans="1:29" ht="15.75" customHeight="1" x14ac:dyDescent="0.25">
      <c r="P2" s="115" t="s">
        <v>89</v>
      </c>
    </row>
    <row r="3" spans="1:29" ht="15.75" customHeight="1" x14ac:dyDescent="0.25">
      <c r="P3" s="115" t="s">
        <v>90</v>
      </c>
    </row>
    <row r="4" spans="1:29" ht="18.75" x14ac:dyDescent="0.25">
      <c r="A4" s="110" t="s">
        <v>81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S4" s="59"/>
    </row>
    <row r="5" spans="1:29" ht="18.75" x14ac:dyDescent="0.25">
      <c r="A5" s="111" t="s">
        <v>0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</row>
    <row r="6" spans="1:29" ht="21" customHeight="1" x14ac:dyDescent="0.25">
      <c r="A6" s="112"/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</row>
    <row r="7" spans="1:29" ht="15.75" customHeight="1" x14ac:dyDescent="0.25">
      <c r="A7" s="113" t="s">
        <v>1</v>
      </c>
      <c r="B7" s="113" t="s">
        <v>2</v>
      </c>
      <c r="C7" s="113" t="s">
        <v>3</v>
      </c>
      <c r="D7" s="114" t="s">
        <v>4</v>
      </c>
      <c r="E7" s="114"/>
      <c r="F7" s="114" t="s">
        <v>5</v>
      </c>
      <c r="G7" s="114"/>
      <c r="H7" s="114"/>
      <c r="I7" s="114"/>
      <c r="J7" s="114" t="s">
        <v>6</v>
      </c>
      <c r="K7" s="114"/>
      <c r="L7" s="114"/>
      <c r="M7" s="114"/>
      <c r="N7" s="114"/>
      <c r="O7" s="114"/>
      <c r="P7" s="114"/>
    </row>
    <row r="8" spans="1:29" ht="82.5" customHeight="1" x14ac:dyDescent="0.25">
      <c r="A8" s="113"/>
      <c r="B8" s="113"/>
      <c r="C8" s="113"/>
      <c r="D8" s="114"/>
      <c r="E8" s="114"/>
      <c r="F8" s="114" t="s">
        <v>8</v>
      </c>
      <c r="G8" s="114"/>
      <c r="H8" s="114" t="s">
        <v>9</v>
      </c>
      <c r="I8" s="114"/>
      <c r="J8" s="114" t="s">
        <v>8</v>
      </c>
      <c r="K8" s="114"/>
      <c r="L8" s="114" t="s">
        <v>79</v>
      </c>
      <c r="M8" s="114"/>
      <c r="N8" s="114" t="s">
        <v>10</v>
      </c>
      <c r="O8" s="114"/>
      <c r="P8" s="44" t="s">
        <v>7</v>
      </c>
      <c r="S8" s="107" t="s">
        <v>11</v>
      </c>
      <c r="T8" s="108"/>
      <c r="U8" s="109"/>
    </row>
    <row r="9" spans="1:29" ht="40.5" customHeight="1" x14ac:dyDescent="0.25">
      <c r="A9" s="113"/>
      <c r="B9" s="113"/>
      <c r="C9" s="113"/>
      <c r="D9" s="44" t="s">
        <v>12</v>
      </c>
      <c r="E9" s="44" t="s">
        <v>13</v>
      </c>
      <c r="F9" s="44" t="s">
        <v>12</v>
      </c>
      <c r="G9" s="44" t="s">
        <v>13</v>
      </c>
      <c r="H9" s="44" t="s">
        <v>12</v>
      </c>
      <c r="I9" s="44" t="s">
        <v>13</v>
      </c>
      <c r="J9" s="44" t="s">
        <v>12</v>
      </c>
      <c r="K9" s="44" t="s">
        <v>13</v>
      </c>
      <c r="L9" s="44" t="s">
        <v>12</v>
      </c>
      <c r="M9" s="44" t="s">
        <v>13</v>
      </c>
      <c r="N9" s="44" t="s">
        <v>12</v>
      </c>
      <c r="O9" s="44" t="s">
        <v>13</v>
      </c>
      <c r="P9" s="44" t="s">
        <v>13</v>
      </c>
      <c r="S9" s="45" t="s">
        <v>12</v>
      </c>
      <c r="T9" s="45" t="s">
        <v>13</v>
      </c>
      <c r="U9" s="45" t="s">
        <v>14</v>
      </c>
    </row>
    <row r="10" spans="1:29" x14ac:dyDescent="0.25">
      <c r="A10" s="43"/>
      <c r="B10" s="43"/>
      <c r="C10" s="46">
        <v>2</v>
      </c>
      <c r="D10" s="46">
        <v>3</v>
      </c>
      <c r="E10" s="46">
        <v>4</v>
      </c>
      <c r="F10" s="46">
        <v>5</v>
      </c>
      <c r="G10" s="46">
        <v>6</v>
      </c>
      <c r="H10" s="46">
        <v>7</v>
      </c>
      <c r="I10" s="46">
        <v>8</v>
      </c>
      <c r="J10" s="46">
        <v>9</v>
      </c>
      <c r="K10" s="46">
        <v>10</v>
      </c>
      <c r="L10" s="46">
        <v>11</v>
      </c>
      <c r="M10" s="46">
        <v>12</v>
      </c>
      <c r="N10" s="46">
        <v>13</v>
      </c>
      <c r="O10" s="46">
        <v>14</v>
      </c>
      <c r="P10" s="46">
        <v>15</v>
      </c>
      <c r="R10" s="47"/>
      <c r="S10" s="46">
        <v>17</v>
      </c>
      <c r="T10" s="46">
        <v>18</v>
      </c>
      <c r="U10" s="46">
        <v>19</v>
      </c>
    </row>
    <row r="11" spans="1:29" ht="17.25" customHeight="1" x14ac:dyDescent="0.25">
      <c r="A11" s="48">
        <v>1</v>
      </c>
      <c r="B11" s="49">
        <v>390470</v>
      </c>
      <c r="C11" s="58" t="s">
        <v>15</v>
      </c>
      <c r="D11" s="39">
        <v>32170</v>
      </c>
      <c r="E11" s="98">
        <v>2358381.8856299995</v>
      </c>
      <c r="F11" s="40">
        <v>2922</v>
      </c>
      <c r="G11" s="41">
        <v>629348.49900000007</v>
      </c>
      <c r="H11" s="95">
        <v>376</v>
      </c>
      <c r="I11" s="96">
        <v>87997.911999999997</v>
      </c>
      <c r="J11" s="100">
        <f>D11-F11</f>
        <v>29248</v>
      </c>
      <c r="K11" s="99">
        <f>E11-G11</f>
        <v>1729033.3866299994</v>
      </c>
      <c r="L11" s="42">
        <v>4339</v>
      </c>
      <c r="M11" s="9">
        <v>356934.00599999999</v>
      </c>
      <c r="N11" s="42"/>
      <c r="O11" s="74"/>
      <c r="P11" s="75">
        <v>24383.826089999999</v>
      </c>
      <c r="R11" s="59"/>
      <c r="S11" s="8">
        <f t="shared" ref="S11:S46" si="0">H11+L11</f>
        <v>4715</v>
      </c>
      <c r="T11" s="60">
        <f t="shared" ref="T11:T46" si="1">I11+M11</f>
        <v>444931.91800000001</v>
      </c>
      <c r="U11" s="61">
        <f>T11/S11*1000</f>
        <v>94365.2</v>
      </c>
      <c r="V11" s="97"/>
      <c r="X11" s="97"/>
      <c r="AB11"/>
      <c r="AC11"/>
    </row>
    <row r="12" spans="1:29" ht="17.25" customHeight="1" x14ac:dyDescent="0.25">
      <c r="A12" s="50">
        <f>A11+1</f>
        <v>2</v>
      </c>
      <c r="B12" s="51">
        <v>390800</v>
      </c>
      <c r="C12" s="52" t="s">
        <v>16</v>
      </c>
      <c r="D12" s="39">
        <v>16959</v>
      </c>
      <c r="E12" s="98">
        <v>504197.56065</v>
      </c>
      <c r="F12" s="40">
        <v>137</v>
      </c>
      <c r="G12" s="41">
        <v>18812.204000000002</v>
      </c>
      <c r="H12" s="69">
        <v>4</v>
      </c>
      <c r="I12" s="70">
        <v>672.04</v>
      </c>
      <c r="J12" s="100">
        <f t="shared" ref="J12:J49" si="2">D12-F12</f>
        <v>16822</v>
      </c>
      <c r="K12" s="99">
        <f t="shared" ref="K12:K49" si="3">E12-G12</f>
        <v>485385.35664999997</v>
      </c>
      <c r="L12" s="76">
        <v>184</v>
      </c>
      <c r="M12" s="41">
        <v>17068.617599999998</v>
      </c>
      <c r="N12" s="77">
        <v>900</v>
      </c>
      <c r="O12" s="41">
        <v>42295.77</v>
      </c>
      <c r="P12" s="79"/>
      <c r="R12" s="7"/>
      <c r="S12" s="8">
        <f t="shared" si="0"/>
        <v>188</v>
      </c>
      <c r="T12" s="60">
        <f t="shared" si="1"/>
        <v>17740.657599999999</v>
      </c>
      <c r="U12" s="61">
        <f t="shared" ref="U12:U48" si="4">T12/S12*1000</f>
        <v>94365.199999999983</v>
      </c>
      <c r="V12" s="97"/>
      <c r="X12" s="97"/>
      <c r="AB12"/>
      <c r="AC12"/>
    </row>
    <row r="13" spans="1:29" ht="15.75" customHeight="1" x14ac:dyDescent="0.25">
      <c r="A13" s="50">
        <f t="shared" ref="A13:A50" si="5">A12+1</f>
        <v>3</v>
      </c>
      <c r="B13" s="51">
        <v>390930</v>
      </c>
      <c r="C13" s="52" t="s">
        <v>77</v>
      </c>
      <c r="D13" s="39">
        <v>9546</v>
      </c>
      <c r="E13" s="98">
        <v>487161.73352000001</v>
      </c>
      <c r="F13" s="40">
        <v>151</v>
      </c>
      <c r="G13" s="41">
        <v>54582.437000000005</v>
      </c>
      <c r="H13" s="69"/>
      <c r="I13" s="70"/>
      <c r="J13" s="100">
        <f t="shared" si="2"/>
        <v>9395</v>
      </c>
      <c r="K13" s="99">
        <f t="shared" si="3"/>
        <v>432579.29651999997</v>
      </c>
      <c r="L13" s="76"/>
      <c r="M13" s="41"/>
      <c r="N13" s="77"/>
      <c r="O13" s="78"/>
      <c r="P13" s="79"/>
      <c r="R13" s="7"/>
      <c r="S13" s="8">
        <f t="shared" si="0"/>
        <v>0</v>
      </c>
      <c r="T13" s="60">
        <f t="shared" si="1"/>
        <v>0</v>
      </c>
      <c r="U13" s="61"/>
      <c r="V13" s="97"/>
      <c r="X13" s="97"/>
      <c r="AB13"/>
      <c r="AC13"/>
    </row>
    <row r="14" spans="1:29" ht="17.25" customHeight="1" x14ac:dyDescent="0.25">
      <c r="A14" s="50">
        <f t="shared" si="5"/>
        <v>4</v>
      </c>
      <c r="B14" s="51">
        <v>391100</v>
      </c>
      <c r="C14" s="52" t="s">
        <v>17</v>
      </c>
      <c r="D14" s="39">
        <v>6850</v>
      </c>
      <c r="E14" s="98">
        <v>229297.21515</v>
      </c>
      <c r="F14" s="40"/>
      <c r="G14" s="41"/>
      <c r="H14" s="69"/>
      <c r="I14" s="70"/>
      <c r="J14" s="100">
        <f t="shared" si="2"/>
        <v>6850</v>
      </c>
      <c r="K14" s="99">
        <f t="shared" si="3"/>
        <v>229297.21515</v>
      </c>
      <c r="L14" s="76"/>
      <c r="M14" s="41"/>
      <c r="N14" s="77"/>
      <c r="O14" s="78"/>
      <c r="P14" s="79"/>
      <c r="R14" s="7"/>
      <c r="S14" s="8">
        <f t="shared" si="0"/>
        <v>0</v>
      </c>
      <c r="T14" s="60">
        <f t="shared" si="1"/>
        <v>0</v>
      </c>
      <c r="U14" s="61"/>
      <c r="V14" s="97"/>
      <c r="X14" s="97"/>
      <c r="AB14"/>
      <c r="AC14"/>
    </row>
    <row r="15" spans="1:29" ht="33.75" customHeight="1" x14ac:dyDescent="0.25">
      <c r="A15" s="50">
        <f t="shared" si="5"/>
        <v>5</v>
      </c>
      <c r="B15" s="51">
        <v>390050</v>
      </c>
      <c r="C15" s="52" t="s">
        <v>18</v>
      </c>
      <c r="D15" s="39">
        <v>1711</v>
      </c>
      <c r="E15" s="98">
        <v>110491.447</v>
      </c>
      <c r="F15" s="40">
        <v>51</v>
      </c>
      <c r="G15" s="41">
        <v>6411.4139999999998</v>
      </c>
      <c r="H15" s="69"/>
      <c r="I15" s="70"/>
      <c r="J15" s="100">
        <f t="shared" si="2"/>
        <v>1660</v>
      </c>
      <c r="K15" s="99">
        <f t="shared" si="3"/>
        <v>104080.033</v>
      </c>
      <c r="L15" s="76"/>
      <c r="M15" s="41"/>
      <c r="N15" s="77"/>
      <c r="O15" s="78"/>
      <c r="P15" s="79"/>
      <c r="R15" s="7"/>
      <c r="S15" s="8">
        <f t="shared" si="0"/>
        <v>0</v>
      </c>
      <c r="T15" s="60">
        <f t="shared" si="1"/>
        <v>0</v>
      </c>
      <c r="U15" s="61"/>
      <c r="V15" s="97"/>
      <c r="X15" s="97"/>
      <c r="AB15"/>
      <c r="AC15"/>
    </row>
    <row r="16" spans="1:29" ht="17.25" customHeight="1" x14ac:dyDescent="0.25">
      <c r="A16" s="50">
        <f t="shared" si="5"/>
        <v>6</v>
      </c>
      <c r="B16" s="51">
        <v>390400</v>
      </c>
      <c r="C16" s="52" t="s">
        <v>19</v>
      </c>
      <c r="D16" s="39">
        <v>3693</v>
      </c>
      <c r="E16" s="98">
        <v>72377.729200000002</v>
      </c>
      <c r="F16" s="40"/>
      <c r="G16" s="41"/>
      <c r="H16" s="69"/>
      <c r="I16" s="70"/>
      <c r="J16" s="100">
        <f t="shared" si="2"/>
        <v>3693</v>
      </c>
      <c r="K16" s="99">
        <f t="shared" si="3"/>
        <v>72377.729200000002</v>
      </c>
      <c r="L16" s="76"/>
      <c r="M16" s="41"/>
      <c r="N16" s="77"/>
      <c r="O16" s="78"/>
      <c r="P16" s="79"/>
      <c r="R16" s="7"/>
      <c r="S16" s="8">
        <f t="shared" si="0"/>
        <v>0</v>
      </c>
      <c r="T16" s="60">
        <f t="shared" si="1"/>
        <v>0</v>
      </c>
      <c r="U16" s="61"/>
      <c r="V16" s="97"/>
      <c r="X16" s="97"/>
      <c r="AB16"/>
      <c r="AC16"/>
    </row>
    <row r="17" spans="1:29" ht="17.25" customHeight="1" x14ac:dyDescent="0.25">
      <c r="A17" s="50">
        <f t="shared" si="5"/>
        <v>7</v>
      </c>
      <c r="B17" s="51">
        <v>390100</v>
      </c>
      <c r="C17" s="52" t="s">
        <v>20</v>
      </c>
      <c r="D17" s="39">
        <v>3197</v>
      </c>
      <c r="E17" s="98">
        <v>86866.101420000006</v>
      </c>
      <c r="F17" s="40"/>
      <c r="G17" s="41"/>
      <c r="H17" s="69"/>
      <c r="I17" s="70"/>
      <c r="J17" s="100">
        <f t="shared" si="2"/>
        <v>3197</v>
      </c>
      <c r="K17" s="99">
        <f t="shared" si="3"/>
        <v>86866.101420000006</v>
      </c>
      <c r="L17" s="76"/>
      <c r="M17" s="41"/>
      <c r="N17" s="77"/>
      <c r="O17" s="78"/>
      <c r="P17" s="79"/>
      <c r="R17" s="7"/>
      <c r="S17" s="8">
        <f t="shared" si="0"/>
        <v>0</v>
      </c>
      <c r="T17" s="60">
        <f t="shared" si="1"/>
        <v>0</v>
      </c>
      <c r="U17" s="61"/>
      <c r="V17" s="97"/>
      <c r="X17" s="97"/>
      <c r="AB17"/>
      <c r="AC17"/>
    </row>
    <row r="18" spans="1:29" ht="17.25" customHeight="1" x14ac:dyDescent="0.25">
      <c r="A18" s="50">
        <f t="shared" si="5"/>
        <v>8</v>
      </c>
      <c r="B18" s="51">
        <v>390090</v>
      </c>
      <c r="C18" s="52" t="s">
        <v>21</v>
      </c>
      <c r="D18" s="39">
        <v>4538</v>
      </c>
      <c r="E18" s="98">
        <v>85972.076929999996</v>
      </c>
      <c r="F18" s="40"/>
      <c r="G18" s="41"/>
      <c r="H18" s="69"/>
      <c r="I18" s="70"/>
      <c r="J18" s="100">
        <f t="shared" si="2"/>
        <v>4538</v>
      </c>
      <c r="K18" s="99">
        <f t="shared" si="3"/>
        <v>85972.076929999996</v>
      </c>
      <c r="L18" s="76"/>
      <c r="M18" s="41"/>
      <c r="N18" s="77"/>
      <c r="O18" s="78"/>
      <c r="P18" s="79"/>
      <c r="R18" s="7"/>
      <c r="S18" s="8">
        <f t="shared" si="0"/>
        <v>0</v>
      </c>
      <c r="T18" s="60">
        <f t="shared" si="1"/>
        <v>0</v>
      </c>
      <c r="U18" s="61"/>
      <c r="V18" s="97"/>
      <c r="X18" s="97"/>
      <c r="AB18"/>
      <c r="AC18"/>
    </row>
    <row r="19" spans="1:29" ht="17.25" customHeight="1" x14ac:dyDescent="0.25">
      <c r="A19" s="50">
        <f t="shared" si="5"/>
        <v>9</v>
      </c>
      <c r="B19" s="51">
        <v>390070</v>
      </c>
      <c r="C19" s="52" t="s">
        <v>22</v>
      </c>
      <c r="D19" s="39">
        <v>14745</v>
      </c>
      <c r="E19" s="98">
        <v>542278.61013000004</v>
      </c>
      <c r="F19" s="40">
        <v>37</v>
      </c>
      <c r="G19" s="41">
        <v>12545.737999999999</v>
      </c>
      <c r="H19" s="69"/>
      <c r="I19" s="70"/>
      <c r="J19" s="100">
        <f t="shared" si="2"/>
        <v>14708</v>
      </c>
      <c r="K19" s="99">
        <f t="shared" si="3"/>
        <v>529732.87213000003</v>
      </c>
      <c r="L19" s="76"/>
      <c r="M19" s="41"/>
      <c r="N19" s="77"/>
      <c r="O19" s="78"/>
      <c r="P19" s="80"/>
      <c r="R19" s="7"/>
      <c r="S19" s="8">
        <f t="shared" si="0"/>
        <v>0</v>
      </c>
      <c r="T19" s="60">
        <f t="shared" si="1"/>
        <v>0</v>
      </c>
      <c r="U19" s="61"/>
      <c r="V19" s="97"/>
      <c r="X19" s="97"/>
      <c r="AB19"/>
      <c r="AC19"/>
    </row>
    <row r="20" spans="1:29" ht="17.25" customHeight="1" x14ac:dyDescent="0.25">
      <c r="A20" s="50">
        <f t="shared" si="5"/>
        <v>10</v>
      </c>
      <c r="B20" s="51">
        <v>390130</v>
      </c>
      <c r="C20" s="52" t="s">
        <v>23</v>
      </c>
      <c r="D20" s="39">
        <v>3674</v>
      </c>
      <c r="E20" s="98">
        <v>123574.28415000001</v>
      </c>
      <c r="F20" s="40"/>
      <c r="G20" s="41"/>
      <c r="H20" s="69"/>
      <c r="I20" s="70"/>
      <c r="J20" s="100">
        <f t="shared" si="2"/>
        <v>3674</v>
      </c>
      <c r="K20" s="99">
        <f t="shared" si="3"/>
        <v>123574.28415000001</v>
      </c>
      <c r="L20" s="76"/>
      <c r="M20" s="41"/>
      <c r="N20" s="77"/>
      <c r="O20" s="78"/>
      <c r="P20" s="79"/>
      <c r="R20" s="7"/>
      <c r="S20" s="8">
        <f t="shared" si="0"/>
        <v>0</v>
      </c>
      <c r="T20" s="60">
        <f t="shared" si="1"/>
        <v>0</v>
      </c>
      <c r="U20" s="61"/>
      <c r="V20" s="97"/>
      <c r="X20" s="97"/>
      <c r="AB20"/>
      <c r="AC20"/>
    </row>
    <row r="21" spans="1:29" ht="17.25" customHeight="1" x14ac:dyDescent="0.25">
      <c r="A21" s="50">
        <f t="shared" si="5"/>
        <v>11</v>
      </c>
      <c r="B21" s="51">
        <v>390680</v>
      </c>
      <c r="C21" s="52" t="s">
        <v>24</v>
      </c>
      <c r="D21" s="39">
        <v>3486</v>
      </c>
      <c r="E21" s="98">
        <v>126601.21881000001</v>
      </c>
      <c r="F21" s="40"/>
      <c r="G21" s="41"/>
      <c r="H21" s="69"/>
      <c r="I21" s="70"/>
      <c r="J21" s="100">
        <f t="shared" si="2"/>
        <v>3486</v>
      </c>
      <c r="K21" s="99">
        <f t="shared" si="3"/>
        <v>126601.21881000001</v>
      </c>
      <c r="L21" s="76"/>
      <c r="M21" s="41"/>
      <c r="N21" s="77"/>
      <c r="O21" s="78"/>
      <c r="P21" s="79"/>
      <c r="R21" s="7"/>
      <c r="S21" s="8">
        <f t="shared" si="0"/>
        <v>0</v>
      </c>
      <c r="T21" s="60">
        <f t="shared" si="1"/>
        <v>0</v>
      </c>
      <c r="U21" s="61"/>
      <c r="V21" s="97"/>
      <c r="X21" s="97"/>
      <c r="AB21"/>
      <c r="AC21"/>
    </row>
    <row r="22" spans="1:29" ht="33" customHeight="1" x14ac:dyDescent="0.25">
      <c r="A22" s="50">
        <f t="shared" si="5"/>
        <v>12</v>
      </c>
      <c r="B22" s="51">
        <v>390440</v>
      </c>
      <c r="C22" s="52" t="s">
        <v>25</v>
      </c>
      <c r="D22" s="39">
        <v>27087</v>
      </c>
      <c r="E22" s="98">
        <v>1298278.3706799999</v>
      </c>
      <c r="F22" s="40">
        <v>522</v>
      </c>
      <c r="G22" s="41">
        <v>81360.416999999987</v>
      </c>
      <c r="H22" s="69">
        <v>27</v>
      </c>
      <c r="I22" s="71">
        <v>6318.9989999999998</v>
      </c>
      <c r="J22" s="100">
        <f t="shared" si="2"/>
        <v>26565</v>
      </c>
      <c r="K22" s="99">
        <f t="shared" si="3"/>
        <v>1216917.95368</v>
      </c>
      <c r="L22" s="42">
        <v>1717</v>
      </c>
      <c r="M22" s="9">
        <v>158253.90979999999</v>
      </c>
      <c r="N22" s="77">
        <v>3480</v>
      </c>
      <c r="O22" s="41">
        <v>163543.644</v>
      </c>
      <c r="P22" s="80"/>
      <c r="R22" s="7"/>
      <c r="S22" s="8">
        <f t="shared" si="0"/>
        <v>1744</v>
      </c>
      <c r="T22" s="60">
        <f t="shared" si="1"/>
        <v>164572.9088</v>
      </c>
      <c r="U22" s="61">
        <f t="shared" si="4"/>
        <v>94365.2</v>
      </c>
      <c r="V22" s="97"/>
      <c r="X22" s="97"/>
      <c r="AB22"/>
      <c r="AC22"/>
    </row>
    <row r="23" spans="1:29" ht="17.25" customHeight="1" x14ac:dyDescent="0.25">
      <c r="A23" s="50">
        <f t="shared" si="5"/>
        <v>13</v>
      </c>
      <c r="B23" s="51">
        <v>390200</v>
      </c>
      <c r="C23" s="52" t="s">
        <v>26</v>
      </c>
      <c r="D23" s="39">
        <v>985</v>
      </c>
      <c r="E23" s="98">
        <v>21157.756379999999</v>
      </c>
      <c r="F23" s="40"/>
      <c r="G23" s="41"/>
      <c r="H23" s="69"/>
      <c r="I23" s="70"/>
      <c r="J23" s="100">
        <f t="shared" si="2"/>
        <v>985</v>
      </c>
      <c r="K23" s="99">
        <f t="shared" si="3"/>
        <v>21157.756379999999</v>
      </c>
      <c r="L23" s="76"/>
      <c r="M23" s="41"/>
      <c r="N23" s="77"/>
      <c r="O23" s="78"/>
      <c r="P23" s="79"/>
      <c r="R23" s="7"/>
      <c r="S23" s="10">
        <f t="shared" si="0"/>
        <v>0</v>
      </c>
      <c r="T23" s="62">
        <f t="shared" si="1"/>
        <v>0</v>
      </c>
      <c r="U23" s="61"/>
      <c r="V23" s="97"/>
      <c r="AB23"/>
      <c r="AC23"/>
    </row>
    <row r="24" spans="1:29" ht="17.25" customHeight="1" x14ac:dyDescent="0.25">
      <c r="A24" s="50">
        <f t="shared" si="5"/>
        <v>14</v>
      </c>
      <c r="B24" s="51">
        <v>390160</v>
      </c>
      <c r="C24" s="52" t="s">
        <v>27</v>
      </c>
      <c r="D24" s="39">
        <v>1950</v>
      </c>
      <c r="E24" s="98">
        <v>38206.414700000001</v>
      </c>
      <c r="F24" s="40"/>
      <c r="G24" s="41"/>
      <c r="H24" s="69"/>
      <c r="I24" s="70"/>
      <c r="J24" s="100">
        <f t="shared" si="2"/>
        <v>1950</v>
      </c>
      <c r="K24" s="99">
        <f t="shared" si="3"/>
        <v>38206.414700000001</v>
      </c>
      <c r="L24" s="76"/>
      <c r="M24" s="41"/>
      <c r="N24" s="77"/>
      <c r="O24" s="78"/>
      <c r="P24" s="79"/>
      <c r="R24" s="7"/>
      <c r="S24" s="10">
        <f t="shared" si="0"/>
        <v>0</v>
      </c>
      <c r="T24" s="62">
        <f t="shared" si="1"/>
        <v>0</v>
      </c>
      <c r="U24" s="61"/>
      <c r="V24" s="97"/>
      <c r="AB24"/>
      <c r="AC24"/>
    </row>
    <row r="25" spans="1:29" ht="17.25" customHeight="1" x14ac:dyDescent="0.25">
      <c r="A25" s="50">
        <f t="shared" si="5"/>
        <v>15</v>
      </c>
      <c r="B25" s="51">
        <v>390210</v>
      </c>
      <c r="C25" s="52" t="s">
        <v>28</v>
      </c>
      <c r="D25" s="39">
        <v>1900</v>
      </c>
      <c r="E25" s="98">
        <v>37933.78959</v>
      </c>
      <c r="F25" s="40"/>
      <c r="G25" s="41"/>
      <c r="H25" s="69"/>
      <c r="I25" s="70"/>
      <c r="J25" s="100">
        <f t="shared" si="2"/>
        <v>1900</v>
      </c>
      <c r="K25" s="99">
        <f t="shared" si="3"/>
        <v>37933.78959</v>
      </c>
      <c r="L25" s="76"/>
      <c r="M25" s="41"/>
      <c r="N25" s="77"/>
      <c r="O25" s="78"/>
      <c r="P25" s="79"/>
      <c r="R25" s="7"/>
      <c r="S25" s="10">
        <f t="shared" si="0"/>
        <v>0</v>
      </c>
      <c r="T25" s="62">
        <f t="shared" si="1"/>
        <v>0</v>
      </c>
      <c r="U25" s="61"/>
      <c r="V25" s="97"/>
      <c r="AB25"/>
      <c r="AC25"/>
    </row>
    <row r="26" spans="1:29" ht="17.25" customHeight="1" x14ac:dyDescent="0.25">
      <c r="A26" s="50">
        <f t="shared" si="5"/>
        <v>16</v>
      </c>
      <c r="B26" s="51">
        <v>390220</v>
      </c>
      <c r="C26" s="52" t="s">
        <v>78</v>
      </c>
      <c r="D26" s="39">
        <v>1009</v>
      </c>
      <c r="E26" s="98">
        <v>18314.054189999999</v>
      </c>
      <c r="F26" s="40"/>
      <c r="G26" s="41"/>
      <c r="H26" s="69"/>
      <c r="I26" s="70"/>
      <c r="J26" s="100">
        <f t="shared" si="2"/>
        <v>1009</v>
      </c>
      <c r="K26" s="99">
        <f t="shared" si="3"/>
        <v>18314.054189999999</v>
      </c>
      <c r="L26" s="76"/>
      <c r="M26" s="41"/>
      <c r="N26" s="77"/>
      <c r="O26" s="78"/>
      <c r="P26" s="79"/>
      <c r="R26" s="7"/>
      <c r="S26" s="10">
        <f t="shared" si="0"/>
        <v>0</v>
      </c>
      <c r="T26" s="62">
        <f t="shared" si="1"/>
        <v>0</v>
      </c>
      <c r="U26" s="61"/>
      <c r="V26" s="97"/>
      <c r="AB26"/>
      <c r="AC26"/>
    </row>
    <row r="27" spans="1:29" ht="17.25" customHeight="1" x14ac:dyDescent="0.25">
      <c r="A27" s="50">
        <f t="shared" si="5"/>
        <v>17</v>
      </c>
      <c r="B27" s="51">
        <v>390230</v>
      </c>
      <c r="C27" s="52" t="s">
        <v>29</v>
      </c>
      <c r="D27" s="39">
        <v>4198</v>
      </c>
      <c r="E27" s="98">
        <v>217018.74606999999</v>
      </c>
      <c r="F27" s="40">
        <v>237</v>
      </c>
      <c r="G27" s="41">
        <v>55314.76</v>
      </c>
      <c r="H27" s="69"/>
      <c r="I27" s="70"/>
      <c r="J27" s="100">
        <f t="shared" si="2"/>
        <v>3961</v>
      </c>
      <c r="K27" s="99">
        <f t="shared" si="3"/>
        <v>161703.98606999998</v>
      </c>
      <c r="L27" s="76"/>
      <c r="M27" s="41"/>
      <c r="N27" s="77"/>
      <c r="O27" s="78"/>
      <c r="P27" s="79"/>
      <c r="R27" s="7"/>
      <c r="S27" s="10">
        <f t="shared" si="0"/>
        <v>0</v>
      </c>
      <c r="T27" s="62">
        <f t="shared" si="1"/>
        <v>0</v>
      </c>
      <c r="U27" s="61"/>
      <c r="V27" s="97"/>
      <c r="AB27"/>
      <c r="AC27"/>
    </row>
    <row r="28" spans="1:29" ht="17.25" customHeight="1" x14ac:dyDescent="0.25">
      <c r="A28" s="50">
        <f t="shared" si="5"/>
        <v>18</v>
      </c>
      <c r="B28" s="51">
        <v>390240</v>
      </c>
      <c r="C28" s="52" t="s">
        <v>30</v>
      </c>
      <c r="D28" s="39">
        <v>2708</v>
      </c>
      <c r="E28" s="98">
        <v>66297.092820000005</v>
      </c>
      <c r="F28" s="40"/>
      <c r="G28" s="41"/>
      <c r="H28" s="69"/>
      <c r="I28" s="70"/>
      <c r="J28" s="100">
        <f t="shared" si="2"/>
        <v>2708</v>
      </c>
      <c r="K28" s="99">
        <f t="shared" si="3"/>
        <v>66297.092820000005</v>
      </c>
      <c r="L28" s="76"/>
      <c r="M28" s="41"/>
      <c r="N28" s="77"/>
      <c r="O28" s="78"/>
      <c r="P28" s="79"/>
      <c r="R28" s="7"/>
      <c r="S28" s="10">
        <f t="shared" si="0"/>
        <v>0</v>
      </c>
      <c r="T28" s="62">
        <f t="shared" si="1"/>
        <v>0</v>
      </c>
      <c r="U28" s="61"/>
      <c r="V28" s="97"/>
      <c r="AB28"/>
      <c r="AC28"/>
    </row>
    <row r="29" spans="1:29" ht="17.25" customHeight="1" x14ac:dyDescent="0.25">
      <c r="A29" s="50">
        <f t="shared" si="5"/>
        <v>19</v>
      </c>
      <c r="B29" s="51">
        <v>390290</v>
      </c>
      <c r="C29" s="52" t="s">
        <v>31</v>
      </c>
      <c r="D29" s="39">
        <v>950</v>
      </c>
      <c r="E29" s="98">
        <v>21751.271339999999</v>
      </c>
      <c r="F29" s="40"/>
      <c r="G29" s="41"/>
      <c r="H29" s="69"/>
      <c r="I29" s="70"/>
      <c r="J29" s="100">
        <f t="shared" si="2"/>
        <v>950</v>
      </c>
      <c r="K29" s="99">
        <f t="shared" si="3"/>
        <v>21751.271339999999</v>
      </c>
      <c r="L29" s="76"/>
      <c r="M29" s="41"/>
      <c r="N29" s="77"/>
      <c r="O29" s="78"/>
      <c r="P29" s="79"/>
      <c r="R29" s="7"/>
      <c r="S29" s="10">
        <f t="shared" si="0"/>
        <v>0</v>
      </c>
      <c r="T29" s="62">
        <f t="shared" si="1"/>
        <v>0</v>
      </c>
      <c r="U29" s="61"/>
      <c r="V29" s="97"/>
      <c r="AB29"/>
      <c r="AC29"/>
    </row>
    <row r="30" spans="1:29" ht="17.25" customHeight="1" x14ac:dyDescent="0.25">
      <c r="A30" s="50">
        <f t="shared" si="5"/>
        <v>20</v>
      </c>
      <c r="B30" s="51">
        <v>390370</v>
      </c>
      <c r="C30" s="52" t="s">
        <v>32</v>
      </c>
      <c r="D30" s="39">
        <v>416</v>
      </c>
      <c r="E30" s="98">
        <v>5339.6319000000003</v>
      </c>
      <c r="F30" s="40"/>
      <c r="G30" s="41"/>
      <c r="H30" s="69"/>
      <c r="I30" s="70"/>
      <c r="J30" s="100">
        <f t="shared" si="2"/>
        <v>416</v>
      </c>
      <c r="K30" s="99">
        <f t="shared" si="3"/>
        <v>5339.6319000000003</v>
      </c>
      <c r="L30" s="76"/>
      <c r="M30" s="41"/>
      <c r="N30" s="77"/>
      <c r="O30" s="78"/>
      <c r="P30" s="79"/>
      <c r="R30" s="7"/>
      <c r="S30" s="10">
        <f t="shared" si="0"/>
        <v>0</v>
      </c>
      <c r="T30" s="62">
        <f t="shared" si="1"/>
        <v>0</v>
      </c>
      <c r="U30" s="61"/>
      <c r="V30" s="97"/>
      <c r="AB30"/>
      <c r="AC30"/>
    </row>
    <row r="31" spans="1:29" ht="17.25" customHeight="1" x14ac:dyDescent="0.25">
      <c r="A31" s="50">
        <f t="shared" si="5"/>
        <v>21</v>
      </c>
      <c r="B31" s="51">
        <v>390260</v>
      </c>
      <c r="C31" s="52" t="s">
        <v>33</v>
      </c>
      <c r="D31" s="39">
        <v>2004</v>
      </c>
      <c r="E31" s="98">
        <v>31984.657009999999</v>
      </c>
      <c r="F31" s="40"/>
      <c r="G31" s="41"/>
      <c r="H31" s="69"/>
      <c r="I31" s="70"/>
      <c r="J31" s="100">
        <f t="shared" si="2"/>
        <v>2004</v>
      </c>
      <c r="K31" s="99">
        <f t="shared" si="3"/>
        <v>31984.657009999999</v>
      </c>
      <c r="L31" s="76"/>
      <c r="M31" s="41"/>
      <c r="N31" s="77"/>
      <c r="O31" s="78"/>
      <c r="P31" s="79"/>
      <c r="R31" s="7"/>
      <c r="S31" s="10">
        <f t="shared" si="0"/>
        <v>0</v>
      </c>
      <c r="T31" s="62">
        <f t="shared" si="1"/>
        <v>0</v>
      </c>
      <c r="U31" s="61"/>
      <c r="V31" s="97"/>
      <c r="AB31"/>
      <c r="AC31"/>
    </row>
    <row r="32" spans="1:29" ht="17.25" customHeight="1" x14ac:dyDescent="0.25">
      <c r="A32" s="50">
        <f t="shared" si="5"/>
        <v>22</v>
      </c>
      <c r="B32" s="51">
        <v>390250</v>
      </c>
      <c r="C32" s="52" t="s">
        <v>34</v>
      </c>
      <c r="D32" s="39">
        <v>988</v>
      </c>
      <c r="E32" s="98">
        <v>18796.992170000001</v>
      </c>
      <c r="F32" s="40"/>
      <c r="G32" s="41"/>
      <c r="H32" s="69"/>
      <c r="I32" s="70"/>
      <c r="J32" s="100">
        <f t="shared" si="2"/>
        <v>988</v>
      </c>
      <c r="K32" s="99">
        <f t="shared" si="3"/>
        <v>18796.992170000001</v>
      </c>
      <c r="L32" s="76"/>
      <c r="M32" s="41"/>
      <c r="N32" s="77"/>
      <c r="O32" s="78"/>
      <c r="P32" s="79"/>
      <c r="R32" s="7"/>
      <c r="S32" s="10">
        <f t="shared" si="0"/>
        <v>0</v>
      </c>
      <c r="T32" s="62">
        <f t="shared" si="1"/>
        <v>0</v>
      </c>
      <c r="U32" s="61"/>
      <c r="V32" s="97"/>
      <c r="AB32"/>
      <c r="AC32"/>
    </row>
    <row r="33" spans="1:29" ht="17.25" customHeight="1" x14ac:dyDescent="0.25">
      <c r="A33" s="50">
        <f t="shared" si="5"/>
        <v>23</v>
      </c>
      <c r="B33" s="51">
        <v>390300</v>
      </c>
      <c r="C33" s="52" t="s">
        <v>35</v>
      </c>
      <c r="D33" s="39">
        <v>1397</v>
      </c>
      <c r="E33" s="98">
        <v>28264.251069999998</v>
      </c>
      <c r="F33" s="40"/>
      <c r="G33" s="41"/>
      <c r="H33" s="69"/>
      <c r="I33" s="70"/>
      <c r="J33" s="100">
        <f t="shared" si="2"/>
        <v>1397</v>
      </c>
      <c r="K33" s="99">
        <f t="shared" si="3"/>
        <v>28264.251069999998</v>
      </c>
      <c r="L33" s="76"/>
      <c r="M33" s="41"/>
      <c r="N33" s="77"/>
      <c r="O33" s="78"/>
      <c r="P33" s="79"/>
      <c r="R33" s="7"/>
      <c r="S33" s="10">
        <f t="shared" si="0"/>
        <v>0</v>
      </c>
      <c r="T33" s="62">
        <f t="shared" si="1"/>
        <v>0</v>
      </c>
      <c r="U33" s="61"/>
      <c r="V33" s="97"/>
      <c r="AB33"/>
      <c r="AC33"/>
    </row>
    <row r="34" spans="1:29" ht="17.25" customHeight="1" x14ac:dyDescent="0.25">
      <c r="A34" s="50">
        <f t="shared" si="5"/>
        <v>24</v>
      </c>
      <c r="B34" s="51">
        <v>390480</v>
      </c>
      <c r="C34" s="52" t="s">
        <v>36</v>
      </c>
      <c r="D34" s="39">
        <v>1602</v>
      </c>
      <c r="E34" s="98">
        <v>33751.132380000003</v>
      </c>
      <c r="F34" s="40"/>
      <c r="G34" s="41"/>
      <c r="H34" s="69"/>
      <c r="I34" s="70"/>
      <c r="J34" s="100">
        <f t="shared" si="2"/>
        <v>1602</v>
      </c>
      <c r="K34" s="99">
        <f t="shared" si="3"/>
        <v>33751.132380000003</v>
      </c>
      <c r="L34" s="76"/>
      <c r="M34" s="41"/>
      <c r="N34" s="77"/>
      <c r="O34" s="78"/>
      <c r="P34" s="79"/>
      <c r="R34" s="7"/>
      <c r="S34" s="10">
        <f t="shared" si="0"/>
        <v>0</v>
      </c>
      <c r="T34" s="62">
        <f t="shared" si="1"/>
        <v>0</v>
      </c>
      <c r="U34" s="61"/>
      <c r="V34" s="97"/>
      <c r="AB34"/>
      <c r="AC34"/>
    </row>
    <row r="35" spans="1:29" ht="17.25" customHeight="1" x14ac:dyDescent="0.25">
      <c r="A35" s="50">
        <f t="shared" si="5"/>
        <v>25</v>
      </c>
      <c r="B35" s="51">
        <v>390310</v>
      </c>
      <c r="C35" s="52" t="s">
        <v>37</v>
      </c>
      <c r="D35" s="39">
        <v>876</v>
      </c>
      <c r="E35" s="98">
        <v>19698.848399999999</v>
      </c>
      <c r="F35" s="40"/>
      <c r="G35" s="41"/>
      <c r="H35" s="69"/>
      <c r="I35" s="70"/>
      <c r="J35" s="100">
        <f t="shared" si="2"/>
        <v>876</v>
      </c>
      <c r="K35" s="99">
        <f t="shared" si="3"/>
        <v>19698.848399999999</v>
      </c>
      <c r="L35" s="76"/>
      <c r="M35" s="41"/>
      <c r="N35" s="77"/>
      <c r="O35" s="78"/>
      <c r="P35" s="79"/>
      <c r="R35" s="7"/>
      <c r="S35" s="10">
        <f t="shared" si="0"/>
        <v>0</v>
      </c>
      <c r="T35" s="62">
        <f t="shared" si="1"/>
        <v>0</v>
      </c>
      <c r="U35" s="61"/>
      <c r="V35" s="97"/>
      <c r="AB35"/>
      <c r="AC35"/>
    </row>
    <row r="36" spans="1:29" ht="17.25" customHeight="1" x14ac:dyDescent="0.25">
      <c r="A36" s="50">
        <f t="shared" si="5"/>
        <v>26</v>
      </c>
      <c r="B36" s="51">
        <v>390320</v>
      </c>
      <c r="C36" s="52" t="s">
        <v>38</v>
      </c>
      <c r="D36" s="39">
        <v>1525</v>
      </c>
      <c r="E36" s="98">
        <v>27374.226500000001</v>
      </c>
      <c r="F36" s="40"/>
      <c r="G36" s="41"/>
      <c r="H36" s="69"/>
      <c r="I36" s="70"/>
      <c r="J36" s="100">
        <f t="shared" si="2"/>
        <v>1525</v>
      </c>
      <c r="K36" s="99">
        <f t="shared" si="3"/>
        <v>27374.226500000001</v>
      </c>
      <c r="L36" s="76"/>
      <c r="M36" s="41"/>
      <c r="N36" s="77"/>
      <c r="O36" s="78"/>
      <c r="P36" s="79"/>
      <c r="R36" s="7"/>
      <c r="S36" s="10">
        <f t="shared" si="0"/>
        <v>0</v>
      </c>
      <c r="T36" s="62">
        <f t="shared" si="1"/>
        <v>0</v>
      </c>
      <c r="U36" s="61"/>
      <c r="V36" s="97"/>
      <c r="AB36"/>
      <c r="AC36"/>
    </row>
    <row r="37" spans="1:29" ht="17.25" customHeight="1" x14ac:dyDescent="0.25">
      <c r="A37" s="50">
        <f t="shared" si="5"/>
        <v>27</v>
      </c>
      <c r="B37" s="51">
        <v>390180</v>
      </c>
      <c r="C37" s="52" t="s">
        <v>80</v>
      </c>
      <c r="D37" s="39">
        <v>2585</v>
      </c>
      <c r="E37" s="98">
        <v>68067.658540000004</v>
      </c>
      <c r="F37" s="40"/>
      <c r="G37" s="41"/>
      <c r="H37" s="69"/>
      <c r="I37" s="70"/>
      <c r="J37" s="100">
        <f t="shared" si="2"/>
        <v>2585</v>
      </c>
      <c r="K37" s="99">
        <f t="shared" si="3"/>
        <v>68067.658540000004</v>
      </c>
      <c r="L37" s="76"/>
      <c r="M37" s="41"/>
      <c r="N37" s="77"/>
      <c r="O37" s="78"/>
      <c r="P37" s="79"/>
      <c r="R37" s="7"/>
      <c r="S37" s="10">
        <f t="shared" si="0"/>
        <v>0</v>
      </c>
      <c r="T37" s="62">
        <f t="shared" si="1"/>
        <v>0</v>
      </c>
      <c r="U37" s="61"/>
      <c r="V37" s="97"/>
      <c r="AB37"/>
      <c r="AC37"/>
    </row>
    <row r="38" spans="1:29" ht="17.25" customHeight="1" x14ac:dyDescent="0.25">
      <c r="A38" s="50">
        <f t="shared" si="5"/>
        <v>28</v>
      </c>
      <c r="B38" s="51">
        <v>390270</v>
      </c>
      <c r="C38" s="52" t="s">
        <v>39</v>
      </c>
      <c r="D38" s="39">
        <v>1465</v>
      </c>
      <c r="E38" s="98">
        <v>27827.26456</v>
      </c>
      <c r="F38" s="40"/>
      <c r="G38" s="41"/>
      <c r="H38" s="69"/>
      <c r="I38" s="70"/>
      <c r="J38" s="100">
        <f t="shared" si="2"/>
        <v>1465</v>
      </c>
      <c r="K38" s="99">
        <f t="shared" si="3"/>
        <v>27827.26456</v>
      </c>
      <c r="L38" s="76"/>
      <c r="M38" s="41"/>
      <c r="N38" s="77"/>
      <c r="O38" s="78"/>
      <c r="P38" s="79"/>
      <c r="R38" s="7"/>
      <c r="S38" s="10">
        <f t="shared" si="0"/>
        <v>0</v>
      </c>
      <c r="T38" s="62">
        <f t="shared" si="1"/>
        <v>0</v>
      </c>
      <c r="U38" s="61"/>
      <c r="V38" s="97"/>
      <c r="AB38"/>
      <c r="AC38"/>
    </row>
    <row r="39" spans="1:29" ht="17.25" customHeight="1" x14ac:dyDescent="0.25">
      <c r="A39" s="50">
        <f t="shared" si="5"/>
        <v>29</v>
      </c>
      <c r="B39" s="51">
        <v>390190</v>
      </c>
      <c r="C39" s="52" t="s">
        <v>40</v>
      </c>
      <c r="D39" s="39">
        <v>5902</v>
      </c>
      <c r="E39" s="98">
        <v>160881.58650999999</v>
      </c>
      <c r="F39" s="40"/>
      <c r="G39" s="41"/>
      <c r="H39" s="69"/>
      <c r="I39" s="70"/>
      <c r="J39" s="100">
        <f t="shared" si="2"/>
        <v>5902</v>
      </c>
      <c r="K39" s="99">
        <f t="shared" si="3"/>
        <v>160881.58650999999</v>
      </c>
      <c r="L39" s="76"/>
      <c r="M39" s="41"/>
      <c r="N39" s="77"/>
      <c r="O39" s="78"/>
      <c r="P39" s="79"/>
      <c r="R39" s="7"/>
      <c r="S39" s="10">
        <f t="shared" si="0"/>
        <v>0</v>
      </c>
      <c r="T39" s="62">
        <f t="shared" si="1"/>
        <v>0</v>
      </c>
      <c r="U39" s="61"/>
      <c r="V39" s="97"/>
      <c r="AB39"/>
      <c r="AC39"/>
    </row>
    <row r="40" spans="1:29" ht="17.25" customHeight="1" x14ac:dyDescent="0.25">
      <c r="A40" s="50">
        <f t="shared" si="5"/>
        <v>30</v>
      </c>
      <c r="B40" s="51">
        <v>390285</v>
      </c>
      <c r="C40" s="52" t="s">
        <v>41</v>
      </c>
      <c r="D40" s="39">
        <v>1472</v>
      </c>
      <c r="E40" s="98">
        <v>25914.689689999999</v>
      </c>
      <c r="F40" s="40"/>
      <c r="G40" s="41"/>
      <c r="H40" s="69"/>
      <c r="I40" s="70"/>
      <c r="J40" s="100">
        <f t="shared" si="2"/>
        <v>1472</v>
      </c>
      <c r="K40" s="99">
        <f t="shared" si="3"/>
        <v>25914.689689999999</v>
      </c>
      <c r="L40" s="76"/>
      <c r="M40" s="41"/>
      <c r="N40" s="77"/>
      <c r="O40" s="78"/>
      <c r="P40" s="79"/>
      <c r="R40" s="7"/>
      <c r="S40" s="10">
        <f t="shared" si="0"/>
        <v>0</v>
      </c>
      <c r="T40" s="62">
        <f t="shared" si="1"/>
        <v>0</v>
      </c>
      <c r="U40" s="61"/>
      <c r="V40" s="97"/>
      <c r="AB40"/>
      <c r="AC40"/>
    </row>
    <row r="41" spans="1:29" ht="17.25" customHeight="1" x14ac:dyDescent="0.25">
      <c r="A41" s="50">
        <f t="shared" si="5"/>
        <v>31</v>
      </c>
      <c r="B41" s="51">
        <v>390280</v>
      </c>
      <c r="C41" s="52" t="s">
        <v>42</v>
      </c>
      <c r="D41" s="39">
        <v>5684</v>
      </c>
      <c r="E41" s="98">
        <v>124889.75075000001</v>
      </c>
      <c r="F41" s="40"/>
      <c r="G41" s="41"/>
      <c r="H41" s="69"/>
      <c r="I41" s="70"/>
      <c r="J41" s="100">
        <f t="shared" si="2"/>
        <v>5684</v>
      </c>
      <c r="K41" s="99">
        <f t="shared" si="3"/>
        <v>124889.75075000001</v>
      </c>
      <c r="L41" s="76"/>
      <c r="M41" s="41"/>
      <c r="N41" s="77"/>
      <c r="O41" s="78"/>
      <c r="P41" s="79"/>
      <c r="R41" s="7"/>
      <c r="S41" s="10">
        <f t="shared" si="0"/>
        <v>0</v>
      </c>
      <c r="T41" s="62">
        <f t="shared" si="1"/>
        <v>0</v>
      </c>
      <c r="U41" s="61"/>
      <c r="V41" s="97"/>
      <c r="AB41"/>
      <c r="AC41"/>
    </row>
    <row r="42" spans="1:29" ht="17.25" customHeight="1" x14ac:dyDescent="0.25">
      <c r="A42" s="50">
        <f t="shared" si="5"/>
        <v>32</v>
      </c>
      <c r="B42" s="51">
        <v>391610</v>
      </c>
      <c r="C42" s="102" t="s">
        <v>43</v>
      </c>
      <c r="D42" s="39">
        <v>1962</v>
      </c>
      <c r="E42" s="98">
        <v>310373.41657</v>
      </c>
      <c r="F42" s="40">
        <v>1180</v>
      </c>
      <c r="G42" s="41">
        <v>294486.38199999998</v>
      </c>
      <c r="H42" s="69"/>
      <c r="I42" s="70"/>
      <c r="J42" s="100">
        <f t="shared" si="2"/>
        <v>782</v>
      </c>
      <c r="K42" s="99">
        <f t="shared" si="3"/>
        <v>15887.034570000018</v>
      </c>
      <c r="L42" s="76"/>
      <c r="M42" s="41"/>
      <c r="N42" s="77"/>
      <c r="O42" s="78"/>
      <c r="P42" s="79"/>
      <c r="R42" s="7"/>
      <c r="S42" s="10">
        <f t="shared" si="0"/>
        <v>0</v>
      </c>
      <c r="T42" s="62">
        <f t="shared" si="1"/>
        <v>0</v>
      </c>
      <c r="U42" s="61"/>
      <c r="V42" s="97"/>
      <c r="AB42"/>
      <c r="AC42"/>
    </row>
    <row r="43" spans="1:29" ht="35.25" customHeight="1" x14ac:dyDescent="0.25">
      <c r="A43" s="50">
        <f t="shared" si="5"/>
        <v>33</v>
      </c>
      <c r="B43" s="51">
        <v>390600</v>
      </c>
      <c r="C43" s="58" t="s">
        <v>44</v>
      </c>
      <c r="D43" s="39">
        <v>416</v>
      </c>
      <c r="E43" s="98">
        <v>14467.803</v>
      </c>
      <c r="F43" s="40">
        <v>10</v>
      </c>
      <c r="G43" s="41">
        <v>2098.8000000000002</v>
      </c>
      <c r="H43" s="69"/>
      <c r="I43" s="70"/>
      <c r="J43" s="100">
        <f t="shared" si="2"/>
        <v>406</v>
      </c>
      <c r="K43" s="99">
        <f t="shared" si="3"/>
        <v>12369.003000000001</v>
      </c>
      <c r="L43" s="76"/>
      <c r="M43" s="41"/>
      <c r="N43" s="77"/>
      <c r="O43" s="78"/>
      <c r="P43" s="79"/>
      <c r="R43" s="7"/>
      <c r="S43" s="10">
        <f t="shared" si="0"/>
        <v>0</v>
      </c>
      <c r="T43" s="62">
        <f t="shared" si="1"/>
        <v>0</v>
      </c>
      <c r="U43" s="61"/>
      <c r="V43" s="97"/>
      <c r="AB43"/>
      <c r="AC43"/>
    </row>
    <row r="44" spans="1:29" ht="17.25" customHeight="1" x14ac:dyDescent="0.25">
      <c r="A44" s="50">
        <f t="shared" si="5"/>
        <v>34</v>
      </c>
      <c r="B44" s="51">
        <v>390700</v>
      </c>
      <c r="C44" s="52" t="s">
        <v>45</v>
      </c>
      <c r="D44" s="39">
        <v>43</v>
      </c>
      <c r="E44" s="98">
        <v>756.77279999999996</v>
      </c>
      <c r="F44" s="40"/>
      <c r="G44" s="41"/>
      <c r="H44" s="69"/>
      <c r="I44" s="70"/>
      <c r="J44" s="100">
        <f t="shared" si="2"/>
        <v>43</v>
      </c>
      <c r="K44" s="99">
        <f t="shared" si="3"/>
        <v>756.77279999999996</v>
      </c>
      <c r="L44" s="76"/>
      <c r="M44" s="41"/>
      <c r="N44" s="77"/>
      <c r="O44" s="78"/>
      <c r="P44" s="79"/>
      <c r="R44" s="7"/>
      <c r="S44" s="10">
        <f t="shared" si="0"/>
        <v>0</v>
      </c>
      <c r="T44" s="62">
        <f t="shared" si="1"/>
        <v>0</v>
      </c>
      <c r="U44" s="61"/>
      <c r="V44" s="97"/>
      <c r="AB44"/>
      <c r="AC44"/>
    </row>
    <row r="45" spans="1:29" ht="17.25" customHeight="1" x14ac:dyDescent="0.25">
      <c r="A45" s="50">
        <f t="shared" si="5"/>
        <v>35</v>
      </c>
      <c r="B45" s="51">
        <v>390340</v>
      </c>
      <c r="C45" s="52" t="s">
        <v>46</v>
      </c>
      <c r="D45" s="39">
        <v>872</v>
      </c>
      <c r="E45" s="98">
        <v>20548.811460000001</v>
      </c>
      <c r="F45" s="40"/>
      <c r="G45" s="41"/>
      <c r="H45" s="69"/>
      <c r="I45" s="70"/>
      <c r="J45" s="100">
        <f t="shared" si="2"/>
        <v>872</v>
      </c>
      <c r="K45" s="99">
        <f t="shared" si="3"/>
        <v>20548.811460000001</v>
      </c>
      <c r="L45" s="76"/>
      <c r="M45" s="41"/>
      <c r="N45" s="77"/>
      <c r="O45" s="78"/>
      <c r="P45" s="79"/>
      <c r="R45" s="7"/>
      <c r="S45" s="10">
        <f t="shared" si="0"/>
        <v>0</v>
      </c>
      <c r="T45" s="62">
        <f t="shared" si="1"/>
        <v>0</v>
      </c>
      <c r="U45" s="61"/>
      <c r="V45" s="97"/>
      <c r="AB45"/>
      <c r="AC45"/>
    </row>
    <row r="46" spans="1:29" ht="17.25" customHeight="1" x14ac:dyDescent="0.25">
      <c r="A46" s="50">
        <f t="shared" si="5"/>
        <v>36</v>
      </c>
      <c r="B46" s="51">
        <v>390771</v>
      </c>
      <c r="C46" s="102" t="s">
        <v>88</v>
      </c>
      <c r="D46" s="39">
        <v>1000</v>
      </c>
      <c r="E46" s="98">
        <v>46995.3</v>
      </c>
      <c r="F46" s="40"/>
      <c r="G46" s="41"/>
      <c r="H46" s="69"/>
      <c r="I46" s="70"/>
      <c r="J46" s="100">
        <f t="shared" si="2"/>
        <v>1000</v>
      </c>
      <c r="K46" s="99">
        <f t="shared" si="3"/>
        <v>46995.3</v>
      </c>
      <c r="L46" s="76"/>
      <c r="M46" s="41"/>
      <c r="N46" s="77">
        <v>1000</v>
      </c>
      <c r="O46" s="41">
        <v>46995.3</v>
      </c>
      <c r="P46" s="80"/>
      <c r="R46" s="7"/>
      <c r="S46" s="10">
        <f t="shared" si="0"/>
        <v>0</v>
      </c>
      <c r="T46" s="62">
        <f t="shared" si="1"/>
        <v>0</v>
      </c>
      <c r="U46" s="61"/>
      <c r="V46" s="97"/>
      <c r="X46" s="106"/>
      <c r="Y46" s="106"/>
      <c r="AB46"/>
      <c r="AC46"/>
    </row>
    <row r="47" spans="1:29" ht="17.25" customHeight="1" x14ac:dyDescent="0.25">
      <c r="A47" s="50">
        <f t="shared" si="5"/>
        <v>37</v>
      </c>
      <c r="B47" s="101">
        <v>390014</v>
      </c>
      <c r="C47" s="104" t="s">
        <v>82</v>
      </c>
      <c r="D47" s="39">
        <v>1</v>
      </c>
      <c r="E47" s="98">
        <v>262.55</v>
      </c>
      <c r="F47" s="40">
        <v>1</v>
      </c>
      <c r="G47" s="41">
        <v>262.55</v>
      </c>
      <c r="H47" s="69"/>
      <c r="I47" s="70"/>
      <c r="J47" s="100">
        <f t="shared" si="2"/>
        <v>0</v>
      </c>
      <c r="K47" s="99">
        <f t="shared" si="3"/>
        <v>0</v>
      </c>
      <c r="L47" s="76"/>
      <c r="M47" s="41"/>
      <c r="N47" s="77"/>
      <c r="O47" s="41"/>
      <c r="P47" s="80"/>
      <c r="R47" s="7"/>
      <c r="S47" s="10">
        <f t="shared" ref="S47:S50" si="6">H47+L47</f>
        <v>0</v>
      </c>
      <c r="T47" s="62">
        <f t="shared" ref="T47:T50" si="7">I47+M47</f>
        <v>0</v>
      </c>
      <c r="U47" s="61"/>
      <c r="V47" s="97"/>
      <c r="AB47"/>
      <c r="AC47"/>
    </row>
    <row r="48" spans="1:29" ht="17.25" customHeight="1" x14ac:dyDescent="0.25">
      <c r="A48" s="50">
        <f t="shared" si="5"/>
        <v>38</v>
      </c>
      <c r="B48" s="101">
        <v>390006</v>
      </c>
      <c r="C48" s="105" t="s">
        <v>84</v>
      </c>
      <c r="D48" s="39">
        <v>5</v>
      </c>
      <c r="E48" s="98">
        <v>471.82600000000002</v>
      </c>
      <c r="F48" s="40"/>
      <c r="G48" s="41"/>
      <c r="H48" s="69"/>
      <c r="I48" s="70"/>
      <c r="J48" s="100">
        <f t="shared" ref="J48" si="8">D48-F48</f>
        <v>5</v>
      </c>
      <c r="K48" s="99">
        <f t="shared" ref="K48" si="9">E48-G48</f>
        <v>471.82600000000002</v>
      </c>
      <c r="L48" s="76">
        <v>5</v>
      </c>
      <c r="M48" s="41">
        <v>471.82600000000002</v>
      </c>
      <c r="N48" s="77"/>
      <c r="O48" s="41"/>
      <c r="P48" s="80"/>
      <c r="R48" s="7"/>
      <c r="S48" s="8">
        <f t="shared" si="6"/>
        <v>5</v>
      </c>
      <c r="T48" s="60">
        <f t="shared" si="7"/>
        <v>471.82600000000002</v>
      </c>
      <c r="U48" s="61">
        <f t="shared" si="4"/>
        <v>94365.2</v>
      </c>
      <c r="V48" s="97"/>
      <c r="AB48"/>
      <c r="AC48"/>
    </row>
    <row r="49" spans="1:29" ht="16.5" customHeight="1" x14ac:dyDescent="0.25">
      <c r="A49" s="50">
        <f t="shared" si="5"/>
        <v>39</v>
      </c>
      <c r="B49" s="51">
        <v>390017</v>
      </c>
      <c r="C49" s="58" t="s">
        <v>83</v>
      </c>
      <c r="D49" s="39">
        <v>5</v>
      </c>
      <c r="E49" s="98">
        <v>215.4145</v>
      </c>
      <c r="F49" s="40"/>
      <c r="G49" s="41"/>
      <c r="H49" s="69"/>
      <c r="I49" s="70"/>
      <c r="J49" s="100">
        <f t="shared" si="2"/>
        <v>5</v>
      </c>
      <c r="K49" s="99">
        <f t="shared" si="3"/>
        <v>215.4145</v>
      </c>
      <c r="L49" s="76"/>
      <c r="M49" s="41"/>
      <c r="N49" s="77"/>
      <c r="O49" s="78"/>
      <c r="P49" s="79"/>
      <c r="R49" s="7"/>
      <c r="S49" s="10">
        <f t="shared" si="6"/>
        <v>0</v>
      </c>
      <c r="T49" s="62">
        <f t="shared" si="7"/>
        <v>0</v>
      </c>
      <c r="U49" s="61"/>
      <c r="V49" s="97"/>
      <c r="AB49"/>
      <c r="AC49"/>
    </row>
    <row r="50" spans="1:29" customFormat="1" ht="31.5" x14ac:dyDescent="0.25">
      <c r="A50" s="50">
        <f t="shared" si="5"/>
        <v>40</v>
      </c>
      <c r="B50" s="51">
        <v>390012</v>
      </c>
      <c r="C50" s="52" t="s">
        <v>87</v>
      </c>
      <c r="D50" s="39"/>
      <c r="E50" s="98"/>
      <c r="F50" s="40"/>
      <c r="G50" s="41"/>
      <c r="H50" s="69"/>
      <c r="I50" s="70"/>
      <c r="J50" s="100"/>
      <c r="K50" s="99"/>
      <c r="L50" s="76"/>
      <c r="M50" s="41"/>
      <c r="N50" s="77"/>
      <c r="O50" s="78"/>
      <c r="P50" s="79"/>
      <c r="R50" s="7"/>
      <c r="S50" s="10">
        <f t="shared" si="6"/>
        <v>0</v>
      </c>
      <c r="T50" s="62">
        <f t="shared" si="7"/>
        <v>0</v>
      </c>
      <c r="U50" s="61"/>
      <c r="V50" s="97"/>
    </row>
    <row r="51" spans="1:29" s="16" customFormat="1" hidden="1" outlineLevel="1" x14ac:dyDescent="0.25">
      <c r="A51" s="43"/>
      <c r="B51" s="53"/>
      <c r="C51" s="54"/>
      <c r="D51" s="11"/>
      <c r="E51" s="15"/>
      <c r="F51" s="11"/>
      <c r="G51" s="12"/>
      <c r="H51" s="13"/>
      <c r="I51" s="14"/>
      <c r="J51" s="11"/>
      <c r="K51" s="15"/>
      <c r="L51" s="11"/>
      <c r="M51" s="15"/>
      <c r="N51" s="11"/>
      <c r="O51" s="15"/>
      <c r="P51" s="15"/>
      <c r="Q51"/>
      <c r="R51" s="63"/>
      <c r="S51" s="11"/>
      <c r="T51" s="15"/>
      <c r="U51" s="15"/>
      <c r="V51"/>
      <c r="W51"/>
      <c r="X51"/>
      <c r="Y51"/>
      <c r="Z51"/>
    </row>
    <row r="52" spans="1:29" s="25" customFormat="1" hidden="1" outlineLevel="1" x14ac:dyDescent="0.25">
      <c r="A52" s="87"/>
      <c r="B52" s="88"/>
      <c r="C52" s="56"/>
      <c r="D52" s="23"/>
      <c r="E52" s="24"/>
      <c r="F52" s="23"/>
      <c r="G52" s="89"/>
      <c r="H52" s="90"/>
      <c r="I52" s="91"/>
      <c r="J52" s="23"/>
      <c r="K52" s="24"/>
      <c r="L52" s="23"/>
      <c r="M52" s="24"/>
      <c r="N52" s="23"/>
      <c r="O52" s="24"/>
      <c r="P52" s="24"/>
      <c r="Q52"/>
      <c r="R52" s="66"/>
      <c r="S52" s="23"/>
      <c r="T52" s="24"/>
      <c r="U52" s="24"/>
      <c r="V52" s="92"/>
      <c r="W52"/>
      <c r="X52"/>
      <c r="Y52" s="92"/>
      <c r="Z52" s="92"/>
    </row>
    <row r="53" spans="1:29" s="22" customFormat="1" hidden="1" outlineLevel="1" x14ac:dyDescent="0.25">
      <c r="A53" s="17"/>
      <c r="B53" s="18"/>
      <c r="C53" s="55"/>
      <c r="D53" s="19"/>
      <c r="E53" s="21"/>
      <c r="F53" s="19"/>
      <c r="G53" s="19"/>
      <c r="H53" s="20"/>
      <c r="I53" s="20"/>
      <c r="J53" s="19"/>
      <c r="K53" s="21"/>
      <c r="L53" s="64"/>
      <c r="M53" s="21"/>
      <c r="N53" s="19"/>
      <c r="O53" s="21"/>
      <c r="P53" s="21"/>
      <c r="Q53"/>
      <c r="R53" s="65"/>
      <c r="S53" s="19"/>
      <c r="T53" s="21"/>
      <c r="U53" s="21"/>
      <c r="V53"/>
      <c r="W53"/>
      <c r="X53"/>
      <c r="Y53"/>
      <c r="Z53"/>
    </row>
    <row r="54" spans="1:29" s="16" customFormat="1" hidden="1" outlineLevel="1" x14ac:dyDescent="0.25">
      <c r="A54" s="81"/>
      <c r="B54" s="82"/>
      <c r="C54" s="54"/>
      <c r="D54" s="11"/>
      <c r="E54" s="15"/>
      <c r="F54" s="11"/>
      <c r="G54" s="11"/>
      <c r="H54" s="83"/>
      <c r="I54" s="83"/>
      <c r="J54" s="11"/>
      <c r="K54" s="15"/>
      <c r="L54" s="84"/>
      <c r="M54" s="15"/>
      <c r="N54" s="85"/>
      <c r="O54" s="15"/>
      <c r="P54" s="15"/>
      <c r="Q54"/>
      <c r="R54" s="63"/>
      <c r="S54" s="11"/>
      <c r="T54" s="15"/>
      <c r="U54" s="15"/>
      <c r="V54" s="86"/>
      <c r="W54"/>
      <c r="X54"/>
      <c r="Y54" s="86"/>
      <c r="Z54" s="86"/>
    </row>
    <row r="55" spans="1:29" s="32" customFormat="1" hidden="1" outlineLevel="1" x14ac:dyDescent="0.25">
      <c r="A55" s="26"/>
      <c r="B55" s="27"/>
      <c r="C55" s="57"/>
      <c r="D55" s="28"/>
      <c r="E55" s="31"/>
      <c r="F55" s="28"/>
      <c r="G55" s="29"/>
      <c r="H55" s="30"/>
      <c r="I55" s="30"/>
      <c r="J55" s="28"/>
      <c r="K55" s="31"/>
      <c r="L55" s="67"/>
      <c r="M55" s="31"/>
      <c r="N55" s="94"/>
      <c r="O55" s="31"/>
      <c r="P55" s="31"/>
      <c r="Q55"/>
      <c r="R55" s="68"/>
      <c r="S55" s="28"/>
      <c r="T55" s="31"/>
      <c r="U55" s="31"/>
      <c r="V55"/>
      <c r="W55"/>
      <c r="X55"/>
      <c r="Y55"/>
      <c r="Z55"/>
    </row>
    <row r="56" spans="1:29" hidden="1" outlineLevel="1" x14ac:dyDescent="0.25">
      <c r="C56" s="33"/>
      <c r="D56" s="72"/>
      <c r="E56" s="103"/>
      <c r="F56" s="72"/>
      <c r="G56" s="73"/>
      <c r="H56" s="34"/>
      <c r="I56" s="34"/>
      <c r="J56" s="72"/>
      <c r="K56" s="73"/>
      <c r="L56" s="72"/>
      <c r="M56" s="73"/>
      <c r="N56" s="72"/>
      <c r="O56" s="73"/>
      <c r="P56" s="73"/>
      <c r="S56" s="3"/>
      <c r="T56" s="3"/>
    </row>
    <row r="57" spans="1:29" collapsed="1" x14ac:dyDescent="0.25">
      <c r="A57" s="36" t="s">
        <v>47</v>
      </c>
      <c r="B57" s="36"/>
      <c r="C57" s="36" t="s">
        <v>48</v>
      </c>
      <c r="K57" s="37"/>
      <c r="N57" s="3"/>
      <c r="O57" s="35"/>
    </row>
    <row r="58" spans="1:29" x14ac:dyDescent="0.25">
      <c r="A58" s="36" t="s">
        <v>49</v>
      </c>
      <c r="B58" s="36"/>
      <c r="C58" s="36" t="s">
        <v>50</v>
      </c>
      <c r="N58" s="3"/>
      <c r="O58" s="35"/>
    </row>
    <row r="59" spans="1:29" x14ac:dyDescent="0.25">
      <c r="A59" s="36" t="s">
        <v>51</v>
      </c>
      <c r="B59" s="36"/>
      <c r="C59" s="36" t="s">
        <v>52</v>
      </c>
    </row>
    <row r="60" spans="1:29" x14ac:dyDescent="0.25">
      <c r="A60" s="36" t="s">
        <v>53</v>
      </c>
      <c r="B60" s="36"/>
      <c r="C60" s="36" t="s">
        <v>54</v>
      </c>
      <c r="K60" s="38"/>
      <c r="L60" s="38"/>
      <c r="M60" s="38"/>
      <c r="N60" s="38"/>
      <c r="O60" s="38"/>
      <c r="P60" s="38"/>
    </row>
    <row r="61" spans="1:29" x14ac:dyDescent="0.25">
      <c r="A61" s="36" t="s">
        <v>55</v>
      </c>
      <c r="B61" s="36"/>
      <c r="C61" s="36" t="s">
        <v>56</v>
      </c>
    </row>
    <row r="62" spans="1:29" x14ac:dyDescent="0.25">
      <c r="A62" s="36" t="s">
        <v>57</v>
      </c>
      <c r="B62" s="36"/>
      <c r="C62" s="36" t="s">
        <v>58</v>
      </c>
    </row>
    <row r="63" spans="1:29" x14ac:dyDescent="0.25">
      <c r="A63" s="36" t="s">
        <v>59</v>
      </c>
      <c r="B63" s="36"/>
      <c r="C63" s="36" t="s">
        <v>60</v>
      </c>
    </row>
    <row r="64" spans="1:29" x14ac:dyDescent="0.25">
      <c r="A64" s="36" t="s">
        <v>61</v>
      </c>
      <c r="B64" s="36"/>
      <c r="C64" s="36" t="s">
        <v>62</v>
      </c>
    </row>
    <row r="65" spans="1:26" x14ac:dyDescent="0.25">
      <c r="A65" s="36" t="s">
        <v>63</v>
      </c>
      <c r="B65" s="36"/>
      <c r="C65" s="36" t="s">
        <v>64</v>
      </c>
    </row>
    <row r="66" spans="1:26" x14ac:dyDescent="0.25">
      <c r="A66" s="36" t="s">
        <v>65</v>
      </c>
      <c r="B66" s="36"/>
      <c r="C66" s="36" t="s">
        <v>66</v>
      </c>
    </row>
    <row r="67" spans="1:26" x14ac:dyDescent="0.25">
      <c r="A67" s="36" t="s">
        <v>67</v>
      </c>
      <c r="B67" s="36"/>
      <c r="C67" s="36" t="s">
        <v>68</v>
      </c>
    </row>
    <row r="68" spans="1:26" s="7" customFormat="1" x14ac:dyDescent="0.25">
      <c r="A68" s="1" t="s">
        <v>69</v>
      </c>
      <c r="B68" s="2"/>
      <c r="C68" s="1" t="s">
        <v>70</v>
      </c>
      <c r="D68" s="3"/>
      <c r="E68" s="4"/>
      <c r="F68" s="3"/>
      <c r="G68" s="3"/>
      <c r="H68" s="5"/>
      <c r="I68" s="5"/>
      <c r="J68" s="3"/>
      <c r="K68" s="6"/>
      <c r="P68" s="1"/>
      <c r="Q68"/>
      <c r="R68" s="1"/>
      <c r="T68" s="1"/>
      <c r="U68" s="1"/>
      <c r="V68"/>
      <c r="W68"/>
      <c r="X68"/>
      <c r="Y68"/>
      <c r="Z68"/>
    </row>
    <row r="69" spans="1:26" s="3" customFormat="1" x14ac:dyDescent="0.25">
      <c r="A69" s="1" t="s">
        <v>71</v>
      </c>
      <c r="B69" s="2"/>
      <c r="C69" s="1" t="s">
        <v>72</v>
      </c>
      <c r="E69" s="4"/>
      <c r="H69" s="5"/>
      <c r="I69" s="5"/>
      <c r="K69" s="6"/>
      <c r="L69" s="7"/>
      <c r="M69" s="7"/>
      <c r="N69" s="7"/>
      <c r="O69" s="7"/>
      <c r="P69" s="1"/>
      <c r="Q69"/>
      <c r="R69" s="1"/>
      <c r="V69"/>
      <c r="W69"/>
      <c r="X69"/>
      <c r="Y69"/>
      <c r="Z69"/>
    </row>
    <row r="70" spans="1:26" s="3" customFormat="1" x14ac:dyDescent="0.25">
      <c r="A70" s="1" t="s">
        <v>73</v>
      </c>
      <c r="B70" s="2"/>
      <c r="C70" s="1" t="s">
        <v>74</v>
      </c>
      <c r="E70" s="4"/>
      <c r="H70" s="5"/>
      <c r="I70" s="5"/>
      <c r="K70" s="6"/>
      <c r="L70" s="7"/>
      <c r="M70" s="7"/>
      <c r="N70" s="7"/>
      <c r="O70" s="7"/>
      <c r="P70" s="1"/>
      <c r="Q70"/>
      <c r="R70" s="1"/>
      <c r="V70"/>
      <c r="W70"/>
      <c r="X70"/>
      <c r="Y70"/>
      <c r="Z70"/>
    </row>
    <row r="71" spans="1:26" s="3" customFormat="1" x14ac:dyDescent="0.25">
      <c r="A71" s="1" t="s">
        <v>75</v>
      </c>
      <c r="B71" s="2"/>
      <c r="C71" s="1" t="s">
        <v>76</v>
      </c>
      <c r="E71" s="35"/>
      <c r="K71" s="35"/>
      <c r="Q71"/>
      <c r="V71"/>
      <c r="W71"/>
      <c r="X71"/>
      <c r="Y71"/>
      <c r="Z71"/>
    </row>
    <row r="72" spans="1:26" x14ac:dyDescent="0.25">
      <c r="A72" s="1" t="s">
        <v>85</v>
      </c>
      <c r="C72" s="1" t="s">
        <v>86</v>
      </c>
    </row>
    <row r="73" spans="1:26" x14ac:dyDescent="0.25">
      <c r="N73" s="93"/>
      <c r="O73" s="35"/>
    </row>
  </sheetData>
  <autoFilter ref="A10:AC72" xr:uid="{6826434E-9FA1-4480-AF4C-568A26E64E1F}"/>
  <mergeCells count="15">
    <mergeCell ref="S8:U8"/>
    <mergeCell ref="A4:P4"/>
    <mergeCell ref="A5:P5"/>
    <mergeCell ref="A6:P6"/>
    <mergeCell ref="A7:A9"/>
    <mergeCell ref="B7:B9"/>
    <mergeCell ref="C7:C9"/>
    <mergeCell ref="D7:E8"/>
    <mergeCell ref="F7:I7"/>
    <mergeCell ref="F8:G8"/>
    <mergeCell ref="H8:I8"/>
    <mergeCell ref="J8:K8"/>
    <mergeCell ref="L8:M8"/>
    <mergeCell ref="N8:O8"/>
    <mergeCell ref="J7:P7"/>
  </mergeCells>
  <printOptions horizontalCentered="1"/>
  <pageMargins left="0.31496062992125984" right="0.31496062992125984" top="0.74803149606299213" bottom="0.55118110236220474" header="0.31496062992125984" footer="0.31496062992125984"/>
  <pageSetup paperSize="9" scale="53" orientation="landscape" horizontalDpi="4294967294" verticalDpi="4294967294" r:id="rId1"/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 БАЗ</vt:lpstr>
      <vt:lpstr>'КС БАЗ'!Область_печати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Половинчак</dc:creator>
  <cp:lastModifiedBy>Половинчак</cp:lastModifiedBy>
  <cp:lastPrinted>2024-01-10T09:07:37Z</cp:lastPrinted>
  <dcterms:created xsi:type="dcterms:W3CDTF">2022-12-29T14:55:50Z</dcterms:created>
  <dcterms:modified xsi:type="dcterms:W3CDTF">2024-01-10T14:25:03Z</dcterms:modified>
</cp:coreProperties>
</file>